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225" windowWidth="8595" windowHeight="9120" activeTab="7"/>
  </bookViews>
  <sheets>
    <sheet name="All" sheetId="1" r:id="rId1"/>
    <sheet name="Baker-Berry" sheetId="2" r:id="rId2"/>
    <sheet name="Cook" sheetId="3" r:id="rId3"/>
    <sheet name="Dana" sheetId="4" r:id="rId4"/>
    <sheet name="Feldberg" sheetId="5" r:id="rId5"/>
    <sheet name="Kresge" sheetId="6" r:id="rId6"/>
    <sheet name="Matthews-Fuller" sheetId="7" r:id="rId7"/>
    <sheet name="Paddock" sheetId="8" r:id="rId8"/>
    <sheet name="Rauner" sheetId="9" r:id="rId9"/>
    <sheet name="Sherman" sheetId="10" r:id="rId10"/>
  </sheets>
  <definedNames>
    <definedName name="_xlnm.Print_Area" localSheetId="0">'All'!$A$1:$E$41</definedName>
  </definedNames>
  <calcPr fullCalcOnLoad="1"/>
</workbook>
</file>

<file path=xl/sharedStrings.xml><?xml version="1.0" encoding="utf-8"?>
<sst xmlns="http://schemas.openxmlformats.org/spreadsheetml/2006/main" count="343" uniqueCount="48">
  <si>
    <t>Printed volumes</t>
  </si>
  <si>
    <t>Monographs</t>
  </si>
  <si>
    <t>Serials</t>
  </si>
  <si>
    <t>Govt.Docs.</t>
  </si>
  <si>
    <t>Holdings</t>
  </si>
  <si>
    <t>Added</t>
  </si>
  <si>
    <t>Discarded</t>
  </si>
  <si>
    <t>TOTAL</t>
  </si>
  <si>
    <t>Microform pieces</t>
  </si>
  <si>
    <t>Microfilm</t>
  </si>
  <si>
    <t>Microcard</t>
  </si>
  <si>
    <t>Microprint</t>
  </si>
  <si>
    <t>Other formats</t>
  </si>
  <si>
    <t>Motion picture/film</t>
  </si>
  <si>
    <t>Sound recordings</t>
  </si>
  <si>
    <t>Video recordings</t>
  </si>
  <si>
    <t>Diskettes</t>
  </si>
  <si>
    <t>Slides</t>
  </si>
  <si>
    <t>Maps</t>
  </si>
  <si>
    <t>Manuscripts</t>
  </si>
  <si>
    <t>Other</t>
  </si>
  <si>
    <t>Current serial titles</t>
  </si>
  <si>
    <t>Serials (printed)</t>
  </si>
  <si>
    <t>Serials (electronic)</t>
  </si>
  <si>
    <t>Serials (microform)</t>
  </si>
  <si>
    <t>Network Resources</t>
  </si>
  <si>
    <t>Journals</t>
  </si>
  <si>
    <t>Collections &amp; Databases</t>
  </si>
  <si>
    <t>CD-ROMS</t>
  </si>
  <si>
    <t>Photographs</t>
  </si>
  <si>
    <t>Collection Growth</t>
  </si>
  <si>
    <t>SYSTEM TOTALS FY05</t>
  </si>
  <si>
    <t>Microfiche</t>
  </si>
  <si>
    <t>ALS FY06</t>
  </si>
  <si>
    <t>05/06</t>
  </si>
  <si>
    <t>Net Added:</t>
  </si>
  <si>
    <t>I. Collection Growth</t>
  </si>
  <si>
    <t>DANA</t>
  </si>
  <si>
    <t>SHERMAN</t>
  </si>
  <si>
    <t>6/30/2006</t>
  </si>
  <si>
    <t>RAUNER</t>
  </si>
  <si>
    <t>Manuscripts (lin.feet)</t>
  </si>
  <si>
    <t>PADDOCK</t>
  </si>
  <si>
    <t>MATTHEWS-FULLER</t>
  </si>
  <si>
    <t>KRESGE (Phys-Sci)</t>
  </si>
  <si>
    <t>FELDBERG</t>
  </si>
  <si>
    <t>COOK</t>
  </si>
  <si>
    <t>BAKER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</si>
</sst>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00\-00\-0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31" sqref="A31"/>
    </sheetView>
  </sheetViews>
  <sheetFormatPr defaultColWidth="9.00390625" defaultRowHeight="12"/>
  <cols>
    <col min="1" max="1" width="19.25390625" style="1" customWidth="1"/>
    <col min="2" max="4" width="10.875" style="1" customWidth="1"/>
    <col min="5" max="5" width="11.125" style="1" bestFit="1" customWidth="1"/>
    <col min="6" max="6" width="7.75390625" style="1" customWidth="1"/>
    <col min="7" max="16384" width="10.875" style="1" customWidth="1"/>
  </cols>
  <sheetData>
    <row r="1" spans="1:4" s="2" customFormat="1" ht="12">
      <c r="A1" s="2" t="s">
        <v>30</v>
      </c>
      <c r="C1" s="2" t="s">
        <v>31</v>
      </c>
      <c r="D1" s="2" t="s">
        <v>33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ht="12">
      <c r="A5" s="2" t="s">
        <v>0</v>
      </c>
    </row>
    <row r="6" spans="1:5" ht="12">
      <c r="A6" s="1" t="s">
        <v>1</v>
      </c>
      <c r="B6" s="5"/>
      <c r="C6" s="5">
        <f>24992+1385+783+1003+950+1763+2539</f>
        <v>33415</v>
      </c>
      <c r="D6" s="5">
        <f>363+2731+89+39+166+1+66</f>
        <v>3455</v>
      </c>
      <c r="E6" s="5"/>
    </row>
    <row r="7" spans="1:5" ht="12">
      <c r="A7" s="1" t="s">
        <v>2</v>
      </c>
      <c r="B7" s="5"/>
      <c r="C7" s="1">
        <f>3550+1759+568+415+257+3+239</f>
        <v>6791</v>
      </c>
      <c r="D7" s="5">
        <f>1017+165+1446+261</f>
        <v>2889</v>
      </c>
      <c r="E7" s="5"/>
    </row>
    <row r="8" spans="1:5" ht="12">
      <c r="A8" s="1" t="s">
        <v>3</v>
      </c>
      <c r="B8" s="5"/>
      <c r="C8" s="5">
        <v>3550</v>
      </c>
      <c r="D8" s="5">
        <v>33</v>
      </c>
      <c r="E8" s="5"/>
    </row>
    <row r="9" spans="1:5" ht="12">
      <c r="A9" s="1" t="s">
        <v>7</v>
      </c>
      <c r="B9" s="5">
        <v>2474288</v>
      </c>
      <c r="C9" s="5">
        <f>C6+C7+C8</f>
        <v>43756</v>
      </c>
      <c r="D9" s="5">
        <f>D6+D7+D8</f>
        <v>6377</v>
      </c>
      <c r="E9" s="5">
        <f>B9+C9-D9</f>
        <v>2511667</v>
      </c>
    </row>
    <row r="10" spans="2:5" ht="12">
      <c r="B10" s="5"/>
      <c r="C10" s="5"/>
      <c r="D10" s="5"/>
      <c r="E10" s="5"/>
    </row>
    <row r="11" spans="1:5" ht="12">
      <c r="A11" s="2" t="s">
        <v>8</v>
      </c>
      <c r="B11" s="5"/>
      <c r="C11" s="5"/>
      <c r="D11" s="5"/>
      <c r="E11" s="5"/>
    </row>
    <row r="12" spans="1:5" ht="12">
      <c r="A12" s="1" t="s">
        <v>9</v>
      </c>
      <c r="B12" s="5">
        <v>81282</v>
      </c>
      <c r="C12" s="5">
        <v>900</v>
      </c>
      <c r="D12" s="5">
        <v>0</v>
      </c>
      <c r="E12" s="5">
        <f>B12+C12-D12</f>
        <v>82182</v>
      </c>
    </row>
    <row r="13" spans="1:5" ht="12">
      <c r="A13" s="1" t="s">
        <v>32</v>
      </c>
      <c r="B13" s="5">
        <v>2255176</v>
      </c>
      <c r="C13" s="5">
        <f>14733+974</f>
        <v>15707</v>
      </c>
      <c r="D13" s="5">
        <f>2+88</f>
        <v>90</v>
      </c>
      <c r="E13" s="5">
        <f>B13+C13-D13</f>
        <v>2270793</v>
      </c>
    </row>
    <row r="14" spans="1:5" ht="12">
      <c r="A14" s="1" t="s">
        <v>10</v>
      </c>
      <c r="B14" s="5">
        <v>59593</v>
      </c>
      <c r="C14" s="5">
        <v>0</v>
      </c>
      <c r="D14" s="5">
        <v>0</v>
      </c>
      <c r="E14" s="5">
        <f>B14+C14-D14</f>
        <v>59593</v>
      </c>
    </row>
    <row r="15" spans="1:5" ht="12">
      <c r="A15" s="1" t="s">
        <v>11</v>
      </c>
      <c r="B15" s="5">
        <v>171576</v>
      </c>
      <c r="C15" s="5">
        <v>0</v>
      </c>
      <c r="D15" s="5">
        <v>0</v>
      </c>
      <c r="E15" s="5">
        <f>B15+C15-D15</f>
        <v>171576</v>
      </c>
    </row>
    <row r="16" spans="1:6" ht="12">
      <c r="A16" s="1" t="s">
        <v>7</v>
      </c>
      <c r="B16" s="5">
        <v>2567627</v>
      </c>
      <c r="C16" s="5">
        <f>C12+C13+C14+C15</f>
        <v>16607</v>
      </c>
      <c r="D16" s="5">
        <f>D12+D13+D14+D15</f>
        <v>90</v>
      </c>
      <c r="E16" s="5">
        <f>SUM(E12:E15)</f>
        <v>2584144</v>
      </c>
      <c r="F16" s="5"/>
    </row>
    <row r="17" spans="2:6" s="8" customFormat="1" ht="12">
      <c r="B17" s="7"/>
      <c r="C17" s="7"/>
      <c r="D17" s="7"/>
      <c r="E17" s="7"/>
      <c r="F17" s="7"/>
    </row>
    <row r="18" spans="2:5" ht="12">
      <c r="B18" s="5"/>
      <c r="C18" s="5"/>
      <c r="D18" s="5"/>
      <c r="E18" s="5"/>
    </row>
    <row r="19" spans="1:5" ht="12">
      <c r="A19" s="2" t="s">
        <v>12</v>
      </c>
      <c r="B19" s="5"/>
      <c r="C19" s="5"/>
      <c r="D19" s="5"/>
      <c r="E19" s="5"/>
    </row>
    <row r="20" spans="1:5" ht="12">
      <c r="A20" s="1" t="s">
        <v>13</v>
      </c>
      <c r="B20" s="5">
        <v>294</v>
      </c>
      <c r="C20" s="5">
        <f>16+4</f>
        <v>20</v>
      </c>
      <c r="D20" s="5">
        <v>0</v>
      </c>
      <c r="E20" s="5">
        <f>B20+C20-D20</f>
        <v>314</v>
      </c>
    </row>
    <row r="21" spans="1:5" ht="12">
      <c r="A21" s="1" t="s">
        <v>14</v>
      </c>
      <c r="B21" s="5">
        <v>34778</v>
      </c>
      <c r="C21" s="5">
        <f>97+85+630</f>
        <v>812</v>
      </c>
      <c r="D21" s="5">
        <f>2+2+7</f>
        <v>11</v>
      </c>
      <c r="E21" s="5">
        <f aca="true" t="shared" si="0" ref="E21:E35">B21+C21-D21</f>
        <v>35579</v>
      </c>
    </row>
    <row r="22" spans="1:5" ht="12">
      <c r="A22" s="1" t="s">
        <v>15</v>
      </c>
      <c r="B22" s="5">
        <v>11657</v>
      </c>
      <c r="C22" s="5">
        <f>1974+234+25+146+6</f>
        <v>2385</v>
      </c>
      <c r="D22" s="5">
        <f>31+347+5</f>
        <v>383</v>
      </c>
      <c r="E22" s="5">
        <f t="shared" si="0"/>
        <v>13659</v>
      </c>
    </row>
    <row r="23" spans="1:5" ht="12">
      <c r="A23" s="1" t="s">
        <v>28</v>
      </c>
      <c r="B23" s="5">
        <v>9451</v>
      </c>
      <c r="C23" s="5">
        <f>384+6+9+5+6</f>
        <v>410</v>
      </c>
      <c r="D23" s="5">
        <f>5+1+14+14</f>
        <v>34</v>
      </c>
      <c r="E23" s="5">
        <f t="shared" si="0"/>
        <v>9827</v>
      </c>
    </row>
    <row r="24" spans="1:5" ht="12">
      <c r="A24" s="1" t="s">
        <v>16</v>
      </c>
      <c r="B24" s="5">
        <v>565</v>
      </c>
      <c r="C24" s="5">
        <v>0</v>
      </c>
      <c r="D24" s="5">
        <v>3</v>
      </c>
      <c r="E24" s="5">
        <f t="shared" si="0"/>
        <v>562</v>
      </c>
    </row>
    <row r="25" spans="1:5" ht="12">
      <c r="A25" s="1" t="s">
        <v>17</v>
      </c>
      <c r="B25" s="5">
        <v>43597</v>
      </c>
      <c r="C25" s="5">
        <v>0</v>
      </c>
      <c r="D25" s="5">
        <v>1</v>
      </c>
      <c r="E25" s="5">
        <f t="shared" si="0"/>
        <v>43596</v>
      </c>
    </row>
    <row r="26" spans="1:5" ht="12">
      <c r="A26" s="1" t="s">
        <v>18</v>
      </c>
      <c r="B26" s="5">
        <v>187824</v>
      </c>
      <c r="C26" s="5">
        <f>1016+6</f>
        <v>1022</v>
      </c>
      <c r="D26" s="5">
        <v>0</v>
      </c>
      <c r="E26" s="5">
        <f t="shared" si="0"/>
        <v>188846</v>
      </c>
    </row>
    <row r="27" spans="1:5" ht="12">
      <c r="A27" s="1" t="s">
        <v>19</v>
      </c>
      <c r="B27" s="5">
        <v>19954</v>
      </c>
      <c r="C27" s="5">
        <v>1419</v>
      </c>
      <c r="D27" s="5">
        <v>0</v>
      </c>
      <c r="E27" s="5">
        <f t="shared" si="0"/>
        <v>21373</v>
      </c>
    </row>
    <row r="28" spans="1:5" ht="12">
      <c r="A28" s="1" t="s">
        <v>29</v>
      </c>
      <c r="B28" s="5">
        <v>454291</v>
      </c>
      <c r="C28" s="5">
        <v>0</v>
      </c>
      <c r="D28" s="5">
        <v>0</v>
      </c>
      <c r="E28" s="5">
        <f t="shared" si="0"/>
        <v>454291</v>
      </c>
    </row>
    <row r="29" spans="1:5" ht="12">
      <c r="A29" s="1" t="s">
        <v>20</v>
      </c>
      <c r="B29" s="5">
        <v>796</v>
      </c>
      <c r="C29" s="5">
        <v>1</v>
      </c>
      <c r="D29" s="5">
        <v>0</v>
      </c>
      <c r="E29" s="5">
        <f t="shared" si="0"/>
        <v>797</v>
      </c>
    </row>
    <row r="30" spans="2:5" ht="12">
      <c r="B30" s="5"/>
      <c r="C30" s="5"/>
      <c r="D30" s="5"/>
      <c r="E30" s="5"/>
    </row>
    <row r="31" spans="1:5" ht="12">
      <c r="A31" s="2" t="s">
        <v>21</v>
      </c>
      <c r="B31" s="5"/>
      <c r="C31" s="5"/>
      <c r="D31" s="5"/>
      <c r="E31" s="5"/>
    </row>
    <row r="32" spans="1:5" ht="12">
      <c r="A32" s="1" t="s">
        <v>22</v>
      </c>
      <c r="B32" s="5">
        <v>16457</v>
      </c>
      <c r="C32" s="5">
        <v>155</v>
      </c>
      <c r="D32" s="5">
        <v>122</v>
      </c>
      <c r="E32" s="5">
        <f t="shared" si="0"/>
        <v>16490</v>
      </c>
    </row>
    <row r="33" spans="1:5" ht="12">
      <c r="A33" s="1" t="s">
        <v>23</v>
      </c>
      <c r="B33" s="5">
        <v>2290</v>
      </c>
      <c r="C33" s="5">
        <v>173</v>
      </c>
      <c r="D33" s="5">
        <v>3</v>
      </c>
      <c r="E33" s="5">
        <f t="shared" si="0"/>
        <v>2460</v>
      </c>
    </row>
    <row r="34" spans="1:5" ht="12">
      <c r="A34" s="1" t="s">
        <v>24</v>
      </c>
      <c r="B34" s="5">
        <v>923</v>
      </c>
      <c r="C34" s="5">
        <v>1</v>
      </c>
      <c r="D34" s="5">
        <v>11</v>
      </c>
      <c r="E34" s="5">
        <f t="shared" si="0"/>
        <v>913</v>
      </c>
    </row>
    <row r="35" spans="1:5" ht="12">
      <c r="A35" s="1" t="s">
        <v>7</v>
      </c>
      <c r="B35" s="5">
        <v>19670</v>
      </c>
      <c r="C35" s="5">
        <f>C32+C33+C34</f>
        <v>329</v>
      </c>
      <c r="D35" s="5">
        <f>D32+D33+D34</f>
        <v>136</v>
      </c>
      <c r="E35" s="5">
        <f t="shared" si="0"/>
        <v>19863</v>
      </c>
    </row>
    <row r="36" spans="2:5" ht="12">
      <c r="B36" s="5"/>
      <c r="C36" s="5"/>
      <c r="D36" s="5"/>
      <c r="E36" s="5"/>
    </row>
    <row r="37" spans="1:6" ht="12">
      <c r="A37" s="2" t="s">
        <v>25</v>
      </c>
      <c r="B37" s="5"/>
      <c r="C37" s="9" t="s">
        <v>35</v>
      </c>
      <c r="D37" s="5"/>
      <c r="E37" s="5"/>
      <c r="F37" s="6"/>
    </row>
    <row r="38" spans="1:6" ht="12">
      <c r="A38" s="1" t="s">
        <v>26</v>
      </c>
      <c r="B38" s="5">
        <v>34160</v>
      </c>
      <c r="C38" s="5">
        <f>39400-34160</f>
        <v>5240</v>
      </c>
      <c r="D38" s="5">
        <v>0</v>
      </c>
      <c r="E38" s="5">
        <f>B38+C38-D38</f>
        <v>39400</v>
      </c>
      <c r="F38" s="5"/>
    </row>
    <row r="39" spans="1:5" ht="12">
      <c r="A39" s="1" t="s">
        <v>27</v>
      </c>
      <c r="B39" s="5">
        <v>1035</v>
      </c>
      <c r="C39" s="5">
        <f>1331-1035</f>
        <v>296</v>
      </c>
      <c r="D39" s="5">
        <v>0</v>
      </c>
      <c r="E39" s="5">
        <f>B39+C39-D39</f>
        <v>1331</v>
      </c>
    </row>
    <row r="40" spans="1:6" ht="12">
      <c r="A40" s="1" t="s">
        <v>1</v>
      </c>
      <c r="B40" s="5">
        <v>153322</v>
      </c>
      <c r="C40" s="5">
        <f>178728-153322</f>
        <v>25406</v>
      </c>
      <c r="D40" s="5">
        <v>0</v>
      </c>
      <c r="E40" s="5">
        <f>B40+C40-D40</f>
        <v>178728</v>
      </c>
      <c r="F40" s="5"/>
    </row>
    <row r="41" spans="1:6" ht="12">
      <c r="A41" s="1" t="s">
        <v>7</v>
      </c>
      <c r="B41" s="5">
        <v>188517</v>
      </c>
      <c r="C41" s="5">
        <f>C38+C39+C40</f>
        <v>30942</v>
      </c>
      <c r="D41" s="5">
        <f>D38+D39+D40</f>
        <v>0</v>
      </c>
      <c r="E41" s="5">
        <f>E38+E39+E40</f>
        <v>219459</v>
      </c>
      <c r="F41" s="5"/>
    </row>
    <row r="43" ht="12">
      <c r="C43" s="5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9" sqref="C9"/>
    </sheetView>
  </sheetViews>
  <sheetFormatPr defaultColWidth="9.00390625" defaultRowHeight="12"/>
  <cols>
    <col min="1" max="1" width="17.00390625" style="11" customWidth="1"/>
    <col min="2" max="2" width="10.875" style="12" customWidth="1"/>
    <col min="3" max="16384" width="10.875" style="11" customWidth="1"/>
  </cols>
  <sheetData>
    <row r="1" spans="1:3" s="2" customFormat="1" ht="12">
      <c r="A1" s="2" t="s">
        <v>36</v>
      </c>
      <c r="B1" s="13"/>
      <c r="C1" s="2" t="s">
        <v>38</v>
      </c>
    </row>
    <row r="2" ht="12">
      <c r="B2" s="14"/>
    </row>
    <row r="3" spans="2:5" s="3" customFormat="1" ht="12">
      <c r="B3" s="15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10" t="s">
        <v>39</v>
      </c>
    </row>
    <row r="5" ht="12">
      <c r="A5" s="2" t="s">
        <v>0</v>
      </c>
    </row>
    <row r="6" spans="1:5" ht="12">
      <c r="A6" s="11" t="s">
        <v>1</v>
      </c>
      <c r="C6" s="5">
        <v>2539</v>
      </c>
      <c r="D6" s="5">
        <v>66</v>
      </c>
      <c r="E6" s="12"/>
    </row>
    <row r="7" spans="1:5" ht="12">
      <c r="A7" s="11" t="s">
        <v>2</v>
      </c>
      <c r="C7" s="5">
        <v>239</v>
      </c>
      <c r="D7" s="5">
        <v>0</v>
      </c>
      <c r="E7" s="12"/>
    </row>
    <row r="8" spans="1:5" ht="12">
      <c r="A8" s="11" t="s">
        <v>7</v>
      </c>
      <c r="B8" s="12">
        <v>126586</v>
      </c>
      <c r="C8" s="5">
        <f>C6+C7</f>
        <v>2778</v>
      </c>
      <c r="D8" s="5">
        <f>D6+D7</f>
        <v>66</v>
      </c>
      <c r="E8" s="12">
        <f>B8+C8-D8</f>
        <v>129298</v>
      </c>
    </row>
    <row r="9" spans="3:5" ht="12">
      <c r="C9" s="5"/>
      <c r="D9" s="5"/>
      <c r="E9" s="12"/>
    </row>
    <row r="10" spans="1:5" ht="12">
      <c r="A10" s="2" t="s">
        <v>8</v>
      </c>
      <c r="C10" s="5"/>
      <c r="D10" s="5"/>
      <c r="E10" s="12"/>
    </row>
    <row r="11" spans="1:5" ht="12">
      <c r="A11" s="11" t="s">
        <v>9</v>
      </c>
      <c r="B11" s="12">
        <v>604</v>
      </c>
      <c r="C11" s="5">
        <v>0</v>
      </c>
      <c r="D11" s="5">
        <v>0</v>
      </c>
      <c r="E11" s="12">
        <f aca="true" t="shared" si="0" ref="E11:E32">B11+C11-D11</f>
        <v>604</v>
      </c>
    </row>
    <row r="12" spans="1:5" ht="12">
      <c r="A12" s="11" t="s">
        <v>32</v>
      </c>
      <c r="B12" s="12">
        <v>89481</v>
      </c>
      <c r="C12" s="5">
        <v>0</v>
      </c>
      <c r="D12" s="5">
        <v>0</v>
      </c>
      <c r="E12" s="12">
        <f t="shared" si="0"/>
        <v>89481</v>
      </c>
    </row>
    <row r="13" spans="1:5" ht="12">
      <c r="A13" s="11" t="s">
        <v>10</v>
      </c>
      <c r="B13" s="12">
        <v>329</v>
      </c>
      <c r="C13" s="5">
        <v>0</v>
      </c>
      <c r="D13" s="5">
        <v>0</v>
      </c>
      <c r="E13" s="12">
        <f t="shared" si="0"/>
        <v>329</v>
      </c>
    </row>
    <row r="14" spans="1:5" ht="12">
      <c r="A14" s="11" t="s">
        <v>11</v>
      </c>
      <c r="B14" s="12">
        <v>1529</v>
      </c>
      <c r="C14" s="5">
        <v>0</v>
      </c>
      <c r="D14" s="5">
        <v>0</v>
      </c>
      <c r="E14" s="12">
        <f t="shared" si="0"/>
        <v>1529</v>
      </c>
    </row>
    <row r="15" spans="1:5" ht="12">
      <c r="A15" s="11" t="s">
        <v>7</v>
      </c>
      <c r="B15" s="12">
        <f>B11+B12+B13+B14</f>
        <v>91943</v>
      </c>
      <c r="C15" s="5">
        <f>C11+C12+C13+C14</f>
        <v>0</v>
      </c>
      <c r="D15" s="5">
        <f>D11+D12+D13+D14</f>
        <v>0</v>
      </c>
      <c r="E15" s="12">
        <f t="shared" si="0"/>
        <v>91943</v>
      </c>
    </row>
    <row r="16" spans="3:5" ht="12">
      <c r="C16" s="1"/>
      <c r="D16" s="1"/>
      <c r="E16" s="12"/>
    </row>
    <row r="17" spans="1:5" ht="12">
      <c r="A17" s="2" t="s">
        <v>12</v>
      </c>
      <c r="C17" s="1"/>
      <c r="D17" s="1"/>
      <c r="E17" s="12"/>
    </row>
    <row r="18" spans="1:5" ht="12">
      <c r="A18" s="11" t="s">
        <v>13</v>
      </c>
      <c r="B18" s="12">
        <v>0</v>
      </c>
      <c r="C18" s="12">
        <v>0</v>
      </c>
      <c r="D18" s="12">
        <v>0</v>
      </c>
      <c r="E18" s="12">
        <f t="shared" si="0"/>
        <v>0</v>
      </c>
    </row>
    <row r="19" spans="1:5" ht="12">
      <c r="A19" s="11" t="s">
        <v>14</v>
      </c>
      <c r="B19" s="12">
        <v>20</v>
      </c>
      <c r="C19" s="12">
        <v>0</v>
      </c>
      <c r="D19" s="12">
        <v>0</v>
      </c>
      <c r="E19" s="12">
        <f t="shared" si="0"/>
        <v>20</v>
      </c>
    </row>
    <row r="20" spans="1:5" ht="12">
      <c r="A20" s="11" t="s">
        <v>15</v>
      </c>
      <c r="B20" s="12">
        <v>18</v>
      </c>
      <c r="C20" s="12">
        <v>0</v>
      </c>
      <c r="D20" s="12">
        <v>0</v>
      </c>
      <c r="E20" s="12">
        <f t="shared" si="0"/>
        <v>18</v>
      </c>
    </row>
    <row r="21" spans="1:5" ht="12">
      <c r="A21" s="11" t="s">
        <v>28</v>
      </c>
      <c r="B21" s="12">
        <v>133</v>
      </c>
      <c r="C21" s="12">
        <v>0</v>
      </c>
      <c r="D21" s="12">
        <v>0</v>
      </c>
      <c r="E21" s="12">
        <f t="shared" si="0"/>
        <v>133</v>
      </c>
    </row>
    <row r="22" spans="1:5" ht="12">
      <c r="A22" s="11" t="s">
        <v>16</v>
      </c>
      <c r="B22" s="12">
        <v>7</v>
      </c>
      <c r="C22" s="12">
        <v>0</v>
      </c>
      <c r="D22" s="12">
        <v>0</v>
      </c>
      <c r="E22" s="12">
        <f t="shared" si="0"/>
        <v>7</v>
      </c>
    </row>
    <row r="23" spans="1:5" ht="12">
      <c r="A23" s="11" t="s">
        <v>17</v>
      </c>
      <c r="B23" s="12">
        <v>0</v>
      </c>
      <c r="C23" s="12">
        <v>0</v>
      </c>
      <c r="D23" s="12">
        <v>0</v>
      </c>
      <c r="E23" s="12">
        <f t="shared" si="0"/>
        <v>0</v>
      </c>
    </row>
    <row r="24" spans="1:5" ht="12">
      <c r="A24" s="11" t="s">
        <v>18</v>
      </c>
      <c r="B24" s="12">
        <v>5</v>
      </c>
      <c r="C24" s="12">
        <v>0</v>
      </c>
      <c r="D24" s="12">
        <v>0</v>
      </c>
      <c r="E24" s="12">
        <f t="shared" si="0"/>
        <v>5</v>
      </c>
    </row>
    <row r="25" spans="1:5" ht="12">
      <c r="A25" s="11" t="s">
        <v>19</v>
      </c>
      <c r="B25" s="12">
        <v>0</v>
      </c>
      <c r="C25" s="12">
        <v>0</v>
      </c>
      <c r="D25" s="12">
        <v>0</v>
      </c>
      <c r="E25" s="12">
        <f t="shared" si="0"/>
        <v>0</v>
      </c>
    </row>
    <row r="26" spans="1:5" ht="12">
      <c r="A26" s="11" t="s">
        <v>20</v>
      </c>
      <c r="B26" s="12">
        <v>1</v>
      </c>
      <c r="C26" s="12">
        <v>0</v>
      </c>
      <c r="D26" s="12">
        <v>0</v>
      </c>
      <c r="E26" s="12">
        <f t="shared" si="0"/>
        <v>1</v>
      </c>
    </row>
    <row r="27" spans="3:5" ht="12">
      <c r="C27" s="1"/>
      <c r="D27" s="1"/>
      <c r="E27" s="12"/>
    </row>
    <row r="28" spans="1:5" ht="12">
      <c r="A28" s="2" t="s">
        <v>21</v>
      </c>
      <c r="C28" s="1"/>
      <c r="D28" s="1"/>
      <c r="E28" s="12"/>
    </row>
    <row r="29" spans="1:5" ht="12">
      <c r="A29" s="11" t="s">
        <v>22</v>
      </c>
      <c r="B29" s="12">
        <v>609</v>
      </c>
      <c r="C29" s="1">
        <v>11</v>
      </c>
      <c r="D29" s="1">
        <v>2</v>
      </c>
      <c r="E29" s="12">
        <f t="shared" si="0"/>
        <v>618</v>
      </c>
    </row>
    <row r="30" spans="1:5" ht="12">
      <c r="A30" s="11" t="s">
        <v>23</v>
      </c>
      <c r="B30" s="12">
        <v>16</v>
      </c>
      <c r="C30" s="1">
        <v>5</v>
      </c>
      <c r="D30" s="1">
        <v>0</v>
      </c>
      <c r="E30" s="12">
        <f t="shared" si="0"/>
        <v>21</v>
      </c>
    </row>
    <row r="31" spans="1:5" ht="12">
      <c r="A31" s="11" t="s">
        <v>24</v>
      </c>
      <c r="B31" s="12">
        <v>3</v>
      </c>
      <c r="C31" s="1">
        <v>0</v>
      </c>
      <c r="D31" s="1">
        <v>0</v>
      </c>
      <c r="E31" s="12">
        <f t="shared" si="0"/>
        <v>3</v>
      </c>
    </row>
    <row r="32" spans="1:5" ht="12">
      <c r="A32" s="11" t="s">
        <v>7</v>
      </c>
      <c r="B32" s="12">
        <f>B29+B30+B31</f>
        <v>628</v>
      </c>
      <c r="C32" s="1">
        <f>C29+C30+C31</f>
        <v>16</v>
      </c>
      <c r="D32" s="1">
        <f>D29+D30+D31</f>
        <v>2</v>
      </c>
      <c r="E32" s="12">
        <f t="shared" si="0"/>
        <v>642</v>
      </c>
    </row>
    <row r="33" spans="3:4" ht="12">
      <c r="C33" s="2"/>
      <c r="D33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32" sqref="A32"/>
    </sheetView>
  </sheetViews>
  <sheetFormatPr defaultColWidth="9.00390625" defaultRowHeight="12"/>
  <cols>
    <col min="1" max="1" width="15.75390625" style="11" customWidth="1"/>
    <col min="2" max="16384" width="10.875" style="11" customWidth="1"/>
  </cols>
  <sheetData>
    <row r="1" spans="1:3" s="2" customFormat="1" ht="12">
      <c r="A1" s="2" t="s">
        <v>36</v>
      </c>
      <c r="C1" s="2" t="s">
        <v>47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spans="1:5" ht="12">
      <c r="A5" s="2" t="s">
        <v>0</v>
      </c>
      <c r="B5" s="12"/>
      <c r="C5" s="12"/>
      <c r="D5" s="12"/>
      <c r="E5" s="12"/>
    </row>
    <row r="6" spans="1:5" ht="12">
      <c r="A6" s="11" t="s">
        <v>1</v>
      </c>
      <c r="B6" s="12"/>
      <c r="C6" s="12">
        <v>24197</v>
      </c>
      <c r="D6" s="12">
        <v>349</v>
      </c>
      <c r="E6" s="12"/>
    </row>
    <row r="7" spans="1:5" ht="12">
      <c r="A7" s="11" t="s">
        <v>2</v>
      </c>
      <c r="B7" s="12"/>
      <c r="C7" s="12">
        <v>3267</v>
      </c>
      <c r="D7" s="12">
        <v>1017</v>
      </c>
      <c r="E7" s="12"/>
    </row>
    <row r="8" spans="1:5" ht="12">
      <c r="A8" s="11" t="s">
        <v>3</v>
      </c>
      <c r="B8" s="12"/>
      <c r="C8" s="12">
        <v>3550</v>
      </c>
      <c r="D8" s="12">
        <v>33</v>
      </c>
      <c r="E8" s="12"/>
    </row>
    <row r="9" spans="1:5" ht="12">
      <c r="A9" s="11" t="s">
        <v>7</v>
      </c>
      <c r="B9" s="12">
        <v>1664960</v>
      </c>
      <c r="C9" s="12">
        <f>C6+C7+C8</f>
        <v>31014</v>
      </c>
      <c r="D9" s="12">
        <f>D6+D7+D8</f>
        <v>1399</v>
      </c>
      <c r="E9" s="12">
        <f>B9+C9-D9</f>
        <v>1694575</v>
      </c>
    </row>
    <row r="10" spans="2:5" ht="12">
      <c r="B10" s="12"/>
      <c r="C10" s="12"/>
      <c r="D10" s="12"/>
      <c r="E10" s="12"/>
    </row>
    <row r="11" spans="1:5" ht="12">
      <c r="A11" s="2" t="s">
        <v>8</v>
      </c>
      <c r="B11" s="12"/>
      <c r="C11" s="12"/>
      <c r="D11" s="12"/>
      <c r="E11" s="12"/>
    </row>
    <row r="12" spans="1:7" ht="12">
      <c r="A12" s="11" t="s">
        <v>9</v>
      </c>
      <c r="B12" s="12">
        <v>73249</v>
      </c>
      <c r="C12" s="12">
        <v>900</v>
      </c>
      <c r="D12" s="12">
        <v>0</v>
      </c>
      <c r="E12" s="12">
        <f>B12+C12-D12</f>
        <v>74149</v>
      </c>
      <c r="G12" s="12"/>
    </row>
    <row r="13" spans="1:7" ht="12">
      <c r="A13" s="11" t="s">
        <v>32</v>
      </c>
      <c r="B13" s="12">
        <v>1421456</v>
      </c>
      <c r="C13" s="12">
        <v>14733</v>
      </c>
      <c r="D13" s="12">
        <v>2</v>
      </c>
      <c r="E13" s="12">
        <f>B13+C13-D13</f>
        <v>1436187</v>
      </c>
      <c r="G13" s="12"/>
    </row>
    <row r="14" spans="1:7" ht="12">
      <c r="A14" s="11" t="s">
        <v>10</v>
      </c>
      <c r="B14" s="12">
        <v>59213</v>
      </c>
      <c r="C14" s="12">
        <v>0</v>
      </c>
      <c r="D14" s="12">
        <v>0</v>
      </c>
      <c r="E14" s="12">
        <f>B14+C14-D14</f>
        <v>59213</v>
      </c>
      <c r="G14" s="12"/>
    </row>
    <row r="15" spans="1:7" ht="12">
      <c r="A15" s="11" t="s">
        <v>11</v>
      </c>
      <c r="B15" s="12">
        <v>169934</v>
      </c>
      <c r="C15" s="12">
        <v>0</v>
      </c>
      <c r="D15" s="12">
        <v>0</v>
      </c>
      <c r="E15" s="12">
        <f>B15+C15-D15</f>
        <v>169934</v>
      </c>
      <c r="G15" s="12"/>
    </row>
    <row r="16" spans="1:7" ht="12">
      <c r="A16" s="11" t="s">
        <v>7</v>
      </c>
      <c r="B16" s="12">
        <v>1723852</v>
      </c>
      <c r="C16" s="12">
        <f>C12+C13+C14+C15</f>
        <v>15633</v>
      </c>
      <c r="D16" s="12">
        <f>D12+D13+D14+D15</f>
        <v>2</v>
      </c>
      <c r="E16" s="12">
        <f>SUM(E12:E15)</f>
        <v>1739483</v>
      </c>
      <c r="F16" s="12"/>
      <c r="G16" s="12"/>
    </row>
    <row r="17" spans="2:5" ht="12">
      <c r="B17" s="12"/>
      <c r="C17" s="12"/>
      <c r="D17" s="12"/>
      <c r="E17" s="12"/>
    </row>
    <row r="18" spans="1:5" ht="12">
      <c r="A18" s="2" t="s">
        <v>12</v>
      </c>
      <c r="B18" s="12"/>
      <c r="C18" s="12"/>
      <c r="D18" s="12"/>
      <c r="E18" s="12"/>
    </row>
    <row r="19" spans="1:5" ht="12">
      <c r="A19" s="11" t="s">
        <v>13</v>
      </c>
      <c r="B19" s="12">
        <v>200</v>
      </c>
      <c r="C19" s="12">
        <v>16</v>
      </c>
      <c r="D19" s="12">
        <v>0</v>
      </c>
      <c r="E19" s="12">
        <f aca="true" t="shared" si="0" ref="E19:E27">B19+C19-D19</f>
        <v>216</v>
      </c>
    </row>
    <row r="20" spans="1:5" ht="12">
      <c r="A20" s="11" t="s">
        <v>14</v>
      </c>
      <c r="B20" s="12">
        <v>1303</v>
      </c>
      <c r="C20" s="12">
        <v>97</v>
      </c>
      <c r="D20" s="12">
        <v>2</v>
      </c>
      <c r="E20" s="12">
        <f t="shared" si="0"/>
        <v>1398</v>
      </c>
    </row>
    <row r="21" spans="1:5" ht="12">
      <c r="A21" s="11" t="s">
        <v>15</v>
      </c>
      <c r="B21" s="12">
        <v>8097</v>
      </c>
      <c r="C21" s="12">
        <v>1974</v>
      </c>
      <c r="D21" s="12">
        <v>31</v>
      </c>
      <c r="E21" s="12">
        <f>B21+C21-D21</f>
        <v>10040</v>
      </c>
    </row>
    <row r="22" spans="1:5" ht="12">
      <c r="A22" s="11" t="s">
        <v>28</v>
      </c>
      <c r="B22" s="12">
        <v>3197</v>
      </c>
      <c r="C22" s="12">
        <v>384</v>
      </c>
      <c r="D22" s="12">
        <v>5</v>
      </c>
      <c r="E22" s="12">
        <f t="shared" si="0"/>
        <v>3576</v>
      </c>
    </row>
    <row r="23" spans="1:5" ht="12">
      <c r="A23" s="11" t="s">
        <v>16</v>
      </c>
      <c r="B23" s="12">
        <v>198</v>
      </c>
      <c r="C23" s="12">
        <v>0</v>
      </c>
      <c r="D23" s="12">
        <v>0</v>
      </c>
      <c r="E23" s="12">
        <f t="shared" si="0"/>
        <v>198</v>
      </c>
    </row>
    <row r="24" spans="1:5" ht="12">
      <c r="A24" s="11" t="s">
        <v>17</v>
      </c>
      <c r="B24" s="12">
        <v>22438</v>
      </c>
      <c r="C24" s="12">
        <v>0</v>
      </c>
      <c r="D24" s="12">
        <v>0</v>
      </c>
      <c r="E24" s="12">
        <f t="shared" si="0"/>
        <v>22438</v>
      </c>
    </row>
    <row r="25" spans="1:5" ht="12">
      <c r="A25" s="11" t="s">
        <v>18</v>
      </c>
      <c r="B25" s="12">
        <v>187603</v>
      </c>
      <c r="C25" s="12">
        <v>1016</v>
      </c>
      <c r="D25" s="12">
        <v>0</v>
      </c>
      <c r="E25" s="12">
        <f t="shared" si="0"/>
        <v>188619</v>
      </c>
    </row>
    <row r="26" spans="1:5" ht="12">
      <c r="A26" s="11" t="s">
        <v>19</v>
      </c>
      <c r="B26" s="12">
        <v>0</v>
      </c>
      <c r="C26" s="12">
        <v>0</v>
      </c>
      <c r="D26" s="12">
        <v>0</v>
      </c>
      <c r="E26" s="12">
        <f t="shared" si="0"/>
        <v>0</v>
      </c>
    </row>
    <row r="27" spans="1:5" ht="12">
      <c r="A27" s="11" t="s">
        <v>20</v>
      </c>
      <c r="B27" s="12">
        <v>0</v>
      </c>
      <c r="C27" s="12">
        <v>0</v>
      </c>
      <c r="D27" s="12">
        <v>0</v>
      </c>
      <c r="E27" s="12">
        <f t="shared" si="0"/>
        <v>0</v>
      </c>
    </row>
    <row r="28" spans="2:5" ht="12">
      <c r="B28" s="12"/>
      <c r="C28" s="12"/>
      <c r="D28" s="12"/>
      <c r="E28" s="12"/>
    </row>
    <row r="29" spans="1:5" ht="12">
      <c r="A29" s="2" t="s">
        <v>21</v>
      </c>
      <c r="B29" s="12"/>
      <c r="C29" s="12"/>
      <c r="D29" s="12"/>
      <c r="E29" s="12"/>
    </row>
    <row r="30" spans="1:5" ht="12">
      <c r="A30" s="11" t="s">
        <v>22</v>
      </c>
      <c r="B30" s="12">
        <v>10415</v>
      </c>
      <c r="C30" s="12">
        <v>115</v>
      </c>
      <c r="D30" s="12">
        <v>43</v>
      </c>
      <c r="E30" s="12">
        <f>B30+C30-D30</f>
        <v>10487</v>
      </c>
    </row>
    <row r="31" spans="1:5" ht="12">
      <c r="A31" s="11" t="s">
        <v>23</v>
      </c>
      <c r="B31" s="12">
        <v>1053</v>
      </c>
      <c r="C31" s="12">
        <v>77</v>
      </c>
      <c r="D31" s="12">
        <v>2</v>
      </c>
      <c r="E31" s="12">
        <f>B31+C31-D31</f>
        <v>1128</v>
      </c>
    </row>
    <row r="32" spans="1:5" ht="12">
      <c r="A32" s="11" t="s">
        <v>24</v>
      </c>
      <c r="B32" s="12">
        <v>789</v>
      </c>
      <c r="C32" s="12">
        <v>1</v>
      </c>
      <c r="D32" s="12">
        <v>11</v>
      </c>
      <c r="E32" s="12">
        <f>B32+C32-D32</f>
        <v>779</v>
      </c>
    </row>
    <row r="33" spans="1:5" ht="12">
      <c r="A33" s="11" t="s">
        <v>7</v>
      </c>
      <c r="B33" s="12">
        <v>12257</v>
      </c>
      <c r="C33" s="12">
        <f>C30+C31+C32</f>
        <v>193</v>
      </c>
      <c r="D33" s="12">
        <f>D30+D31+D32</f>
        <v>56</v>
      </c>
      <c r="E33" s="12">
        <f>B33+C33-D33</f>
        <v>12394</v>
      </c>
    </row>
    <row r="35" spans="3:5" ht="12">
      <c r="C35" s="12"/>
      <c r="D35" s="12"/>
      <c r="E35" s="1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16" sqref="E16"/>
    </sheetView>
  </sheetViews>
  <sheetFormatPr defaultColWidth="9.00390625" defaultRowHeight="12"/>
  <cols>
    <col min="1" max="1" width="18.875" style="11" customWidth="1"/>
    <col min="2" max="2" width="9.75390625" style="11" customWidth="1"/>
    <col min="3" max="3" width="9.00390625" style="11" customWidth="1"/>
    <col min="4" max="4" width="9.875" style="11" customWidth="1"/>
    <col min="5" max="16384" width="10.875" style="11" customWidth="1"/>
  </cols>
  <sheetData>
    <row r="1" spans="1:3" s="2" customFormat="1" ht="12">
      <c r="A1" s="2" t="s">
        <v>36</v>
      </c>
      <c r="C1" s="2" t="s">
        <v>46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ht="12">
      <c r="A5" s="2" t="s">
        <v>0</v>
      </c>
    </row>
    <row r="6" spans="1:5" ht="12">
      <c r="A6" s="11" t="s">
        <v>1</v>
      </c>
      <c r="B6" s="12"/>
      <c r="C6" s="12">
        <v>795</v>
      </c>
      <c r="D6" s="12">
        <v>14</v>
      </c>
      <c r="E6" s="12"/>
    </row>
    <row r="7" spans="1:5" ht="12">
      <c r="A7" s="11" t="s">
        <v>2</v>
      </c>
      <c r="B7" s="12"/>
      <c r="C7" s="12">
        <v>283</v>
      </c>
      <c r="D7" s="12">
        <v>0</v>
      </c>
      <c r="E7" s="12"/>
    </row>
    <row r="8" spans="1:5" ht="12">
      <c r="A8" s="11" t="s">
        <v>7</v>
      </c>
      <c r="B8" s="12">
        <v>43217</v>
      </c>
      <c r="C8" s="12">
        <f>C6+C7</f>
        <v>1078</v>
      </c>
      <c r="D8" s="12">
        <f>D6+D7</f>
        <v>14</v>
      </c>
      <c r="E8" s="12">
        <f>B8+C8-D8</f>
        <v>44281</v>
      </c>
    </row>
    <row r="9" spans="2:5" ht="12">
      <c r="B9" s="12"/>
      <c r="C9" s="12"/>
      <c r="D9" s="12"/>
      <c r="E9" s="12"/>
    </row>
    <row r="10" spans="1:5" ht="12">
      <c r="A10" s="2" t="s">
        <v>8</v>
      </c>
      <c r="B10" s="12"/>
      <c r="C10" s="12"/>
      <c r="D10" s="12"/>
      <c r="E10" s="12"/>
    </row>
    <row r="11" spans="1:5" ht="12">
      <c r="A11" s="11" t="s">
        <v>9</v>
      </c>
      <c r="B11" s="12">
        <v>0</v>
      </c>
      <c r="C11" s="12">
        <v>0</v>
      </c>
      <c r="D11" s="12">
        <v>0</v>
      </c>
      <c r="E11" s="12">
        <f>B11+C11-D11</f>
        <v>0</v>
      </c>
    </row>
    <row r="12" spans="1:5" ht="12">
      <c r="A12" s="11" t="s">
        <v>32</v>
      </c>
      <c r="B12" s="12">
        <v>0</v>
      </c>
      <c r="C12" s="12">
        <v>0</v>
      </c>
      <c r="D12" s="12">
        <v>0</v>
      </c>
      <c r="E12" s="12">
        <f>B12+C12-D12</f>
        <v>0</v>
      </c>
    </row>
    <row r="13" spans="1:5" ht="12">
      <c r="A13" s="11" t="s">
        <v>10</v>
      </c>
      <c r="B13" s="12">
        <v>0</v>
      </c>
      <c r="C13" s="12">
        <v>0</v>
      </c>
      <c r="D13" s="12">
        <v>0</v>
      </c>
      <c r="E13" s="12">
        <f>B13+C13-D13</f>
        <v>0</v>
      </c>
    </row>
    <row r="14" spans="1:5" ht="12">
      <c r="A14" s="11" t="s">
        <v>11</v>
      </c>
      <c r="B14" s="12">
        <v>0</v>
      </c>
      <c r="C14" s="12">
        <v>0</v>
      </c>
      <c r="D14" s="12">
        <v>0</v>
      </c>
      <c r="E14" s="12">
        <f>B14+C14-D14</f>
        <v>0</v>
      </c>
    </row>
    <row r="15" spans="1:5" ht="12">
      <c r="A15" s="11" t="s">
        <v>7</v>
      </c>
      <c r="B15" s="12">
        <v>0</v>
      </c>
      <c r="C15" s="12">
        <f>C11+C12+C13+C14</f>
        <v>0</v>
      </c>
      <c r="D15" s="12">
        <f>D11+D12+D13+D14</f>
        <v>0</v>
      </c>
      <c r="E15" s="12">
        <f>SUM(E11:E14)</f>
        <v>0</v>
      </c>
    </row>
    <row r="16" spans="2:5" ht="12">
      <c r="B16" s="12"/>
      <c r="C16" s="12"/>
      <c r="D16" s="12"/>
      <c r="E16" s="12"/>
    </row>
    <row r="17" spans="1:5" ht="12">
      <c r="A17" s="2" t="s">
        <v>12</v>
      </c>
      <c r="B17" s="12"/>
      <c r="C17" s="12"/>
      <c r="D17" s="12"/>
      <c r="E17" s="12"/>
    </row>
    <row r="18" spans="1:5" ht="12">
      <c r="A18" s="11" t="s">
        <v>13</v>
      </c>
      <c r="B18" s="12">
        <v>0</v>
      </c>
      <c r="C18" s="12">
        <v>0</v>
      </c>
      <c r="D18" s="12">
        <v>0</v>
      </c>
      <c r="E18" s="12">
        <f>B18+C18-D18</f>
        <v>0</v>
      </c>
    </row>
    <row r="19" spans="1:5" ht="12">
      <c r="A19" s="11" t="s">
        <v>14</v>
      </c>
      <c r="B19" s="12">
        <v>0</v>
      </c>
      <c r="C19" s="12">
        <v>0</v>
      </c>
      <c r="D19" s="12">
        <v>0</v>
      </c>
      <c r="E19" s="12">
        <f aca="true" t="shared" si="0" ref="E19:E32">B19+C19-D19</f>
        <v>0</v>
      </c>
    </row>
    <row r="20" spans="1:5" ht="12">
      <c r="A20" s="11" t="s">
        <v>15</v>
      </c>
      <c r="B20" s="12">
        <v>0</v>
      </c>
      <c r="C20" s="12">
        <v>0</v>
      </c>
      <c r="D20" s="12">
        <v>0</v>
      </c>
      <c r="E20" s="12">
        <f t="shared" si="0"/>
        <v>0</v>
      </c>
    </row>
    <row r="21" spans="1:5" ht="12">
      <c r="A21" s="11" t="s">
        <v>28</v>
      </c>
      <c r="B21" s="12">
        <v>0</v>
      </c>
      <c r="C21" s="12">
        <v>0</v>
      </c>
      <c r="D21" s="12">
        <v>0</v>
      </c>
      <c r="E21" s="12">
        <f t="shared" si="0"/>
        <v>0</v>
      </c>
    </row>
    <row r="22" spans="1:5" ht="12">
      <c r="A22" s="11" t="s">
        <v>16</v>
      </c>
      <c r="B22" s="12">
        <v>0</v>
      </c>
      <c r="C22" s="12">
        <v>0</v>
      </c>
      <c r="D22" s="12">
        <v>0</v>
      </c>
      <c r="E22" s="12">
        <f t="shared" si="0"/>
        <v>0</v>
      </c>
    </row>
    <row r="23" spans="1:5" ht="12">
      <c r="A23" s="11" t="s">
        <v>17</v>
      </c>
      <c r="B23" s="12">
        <v>0</v>
      </c>
      <c r="C23" s="12">
        <v>0</v>
      </c>
      <c r="D23" s="12">
        <v>0</v>
      </c>
      <c r="E23" s="12">
        <f t="shared" si="0"/>
        <v>0</v>
      </c>
    </row>
    <row r="24" spans="1:5" ht="12">
      <c r="A24" s="11" t="s">
        <v>18</v>
      </c>
      <c r="B24" s="12">
        <v>0</v>
      </c>
      <c r="C24" s="12">
        <v>0</v>
      </c>
      <c r="D24" s="12">
        <v>0</v>
      </c>
      <c r="E24" s="12">
        <f t="shared" si="0"/>
        <v>0</v>
      </c>
    </row>
    <row r="25" spans="1:5" ht="12">
      <c r="A25" s="11" t="s">
        <v>19</v>
      </c>
      <c r="B25" s="12">
        <v>0</v>
      </c>
      <c r="C25" s="12">
        <v>0</v>
      </c>
      <c r="D25" s="12">
        <v>0</v>
      </c>
      <c r="E25" s="12">
        <f t="shared" si="0"/>
        <v>0</v>
      </c>
    </row>
    <row r="26" spans="1:5" ht="12">
      <c r="A26" s="11" t="s">
        <v>20</v>
      </c>
      <c r="B26" s="12">
        <v>0</v>
      </c>
      <c r="C26" s="12">
        <v>0</v>
      </c>
      <c r="D26" s="12">
        <v>0</v>
      </c>
      <c r="E26" s="12">
        <f t="shared" si="0"/>
        <v>0</v>
      </c>
    </row>
    <row r="27" spans="2:5" ht="12">
      <c r="B27" s="12"/>
      <c r="C27" s="12"/>
      <c r="D27" s="12"/>
      <c r="E27" s="12"/>
    </row>
    <row r="28" spans="1:5" ht="12">
      <c r="A28" s="2" t="s">
        <v>21</v>
      </c>
      <c r="B28" s="12"/>
      <c r="C28" s="12"/>
      <c r="D28" s="12"/>
      <c r="E28" s="12"/>
    </row>
    <row r="29" spans="1:5" ht="12">
      <c r="A29" s="11" t="s">
        <v>22</v>
      </c>
      <c r="B29" s="12">
        <v>277</v>
      </c>
      <c r="C29" s="12">
        <v>0</v>
      </c>
      <c r="D29" s="12">
        <v>3</v>
      </c>
      <c r="E29" s="12">
        <f t="shared" si="0"/>
        <v>274</v>
      </c>
    </row>
    <row r="30" spans="1:5" ht="12">
      <c r="A30" s="11" t="s">
        <v>23</v>
      </c>
      <c r="B30" s="12">
        <v>182</v>
      </c>
      <c r="C30" s="12">
        <v>0</v>
      </c>
      <c r="D30" s="12">
        <v>0</v>
      </c>
      <c r="E30" s="12">
        <f t="shared" si="0"/>
        <v>182</v>
      </c>
    </row>
    <row r="31" spans="1:5" ht="12">
      <c r="A31" s="11" t="s">
        <v>24</v>
      </c>
      <c r="B31" s="12">
        <v>8</v>
      </c>
      <c r="C31" s="12">
        <v>0</v>
      </c>
      <c r="D31" s="12">
        <v>0</v>
      </c>
      <c r="E31" s="12">
        <f t="shared" si="0"/>
        <v>8</v>
      </c>
    </row>
    <row r="32" spans="1:5" ht="12">
      <c r="A32" s="11" t="s">
        <v>7</v>
      </c>
      <c r="B32" s="12">
        <v>467</v>
      </c>
      <c r="C32" s="12">
        <f>C29+C30+C31</f>
        <v>0</v>
      </c>
      <c r="D32" s="12">
        <f>D29+D30+D31</f>
        <v>3</v>
      </c>
      <c r="E32" s="12">
        <f t="shared" si="0"/>
        <v>464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6">
      <selection activeCell="C24" sqref="C24"/>
    </sheetView>
  </sheetViews>
  <sheetFormatPr defaultColWidth="9.00390625" defaultRowHeight="12"/>
  <cols>
    <col min="1" max="1" width="15.75390625" style="11" customWidth="1"/>
    <col min="2" max="16384" width="10.875" style="11" customWidth="1"/>
  </cols>
  <sheetData>
    <row r="1" spans="1:3" s="2" customFormat="1" ht="12">
      <c r="A1" s="2" t="s">
        <v>36</v>
      </c>
      <c r="C1" s="2" t="s">
        <v>37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ht="12">
      <c r="A5" s="2" t="s">
        <v>0</v>
      </c>
    </row>
    <row r="6" spans="1:4" ht="12">
      <c r="A6" s="11" t="s">
        <v>1</v>
      </c>
      <c r="B6" s="12"/>
      <c r="C6" s="11">
        <v>652</v>
      </c>
      <c r="D6" s="11">
        <v>2567</v>
      </c>
    </row>
    <row r="7" spans="1:4" ht="12">
      <c r="A7" s="11" t="s">
        <v>2</v>
      </c>
      <c r="B7" s="12"/>
      <c r="C7" s="11">
        <v>756</v>
      </c>
      <c r="D7" s="11">
        <v>0</v>
      </c>
    </row>
    <row r="8" spans="1:5" ht="12">
      <c r="A8" s="11" t="s">
        <v>7</v>
      </c>
      <c r="B8" s="12">
        <v>231190</v>
      </c>
      <c r="C8" s="12">
        <f>C6+C7</f>
        <v>1408</v>
      </c>
      <c r="D8" s="12">
        <f>D6+D7</f>
        <v>2567</v>
      </c>
      <c r="E8" s="12">
        <f>B8+C8-D8</f>
        <v>230031</v>
      </c>
    </row>
    <row r="9" ht="12">
      <c r="B9" s="12"/>
    </row>
    <row r="10" spans="1:2" ht="12">
      <c r="A10" s="2" t="s">
        <v>8</v>
      </c>
      <c r="B10" s="12"/>
    </row>
    <row r="11" spans="1:5" ht="12">
      <c r="A11" s="11" t="s">
        <v>9</v>
      </c>
      <c r="B11" s="12">
        <v>1023</v>
      </c>
      <c r="C11" s="11">
        <v>0</v>
      </c>
      <c r="D11" s="11">
        <v>0</v>
      </c>
      <c r="E11" s="12">
        <f>B11+C11-D11</f>
        <v>1023</v>
      </c>
    </row>
    <row r="12" spans="1:5" ht="12">
      <c r="A12" s="11" t="s">
        <v>32</v>
      </c>
      <c r="B12" s="12">
        <v>11938</v>
      </c>
      <c r="C12" s="11">
        <v>0</v>
      </c>
      <c r="D12" s="11">
        <v>0</v>
      </c>
      <c r="E12" s="12">
        <f>B12+C12-D12</f>
        <v>11938</v>
      </c>
    </row>
    <row r="13" spans="1:5" ht="12">
      <c r="A13" s="11" t="s">
        <v>10</v>
      </c>
      <c r="B13" s="12">
        <v>24</v>
      </c>
      <c r="C13" s="11">
        <v>0</v>
      </c>
      <c r="D13" s="11">
        <v>0</v>
      </c>
      <c r="E13" s="12">
        <f>B13+C13-D13</f>
        <v>24</v>
      </c>
    </row>
    <row r="14" spans="1:5" ht="12">
      <c r="A14" s="11" t="s">
        <v>11</v>
      </c>
      <c r="B14" s="12">
        <v>74</v>
      </c>
      <c r="C14" s="11">
        <v>0</v>
      </c>
      <c r="D14" s="11">
        <v>0</v>
      </c>
      <c r="E14" s="12">
        <f>B14+C14-D14</f>
        <v>74</v>
      </c>
    </row>
    <row r="15" spans="1:5" ht="12">
      <c r="A15" s="11" t="s">
        <v>7</v>
      </c>
      <c r="B15" s="12">
        <f>B11+B12+B13+B14</f>
        <v>13059</v>
      </c>
      <c r="C15" s="11">
        <f>C11+C12+C13+C14</f>
        <v>0</v>
      </c>
      <c r="D15" s="11">
        <f>D11+D12+D13+D14</f>
        <v>0</v>
      </c>
      <c r="E15" s="12">
        <f>B15+C15-D15</f>
        <v>13059</v>
      </c>
    </row>
    <row r="16" ht="12">
      <c r="B16" s="12"/>
    </row>
    <row r="17" spans="1:2" ht="12">
      <c r="A17" s="2" t="s">
        <v>12</v>
      </c>
      <c r="B17" s="12"/>
    </row>
    <row r="18" spans="1:5" ht="12">
      <c r="A18" s="11" t="s">
        <v>13</v>
      </c>
      <c r="B18" s="12">
        <v>82</v>
      </c>
      <c r="C18" s="11">
        <v>0</v>
      </c>
      <c r="D18" s="11">
        <v>0</v>
      </c>
      <c r="E18" s="12">
        <f>B18+C18-D18</f>
        <v>82</v>
      </c>
    </row>
    <row r="19" spans="1:5" ht="12">
      <c r="A19" s="11" t="s">
        <v>14</v>
      </c>
      <c r="B19" s="12">
        <v>5250</v>
      </c>
      <c r="C19" s="11">
        <v>0</v>
      </c>
      <c r="D19" s="11">
        <v>1</v>
      </c>
      <c r="E19" s="12">
        <f aca="true" t="shared" si="0" ref="E19:E26">B19+C19-D19</f>
        <v>5249</v>
      </c>
    </row>
    <row r="20" spans="1:5" ht="12">
      <c r="A20" s="11" t="s">
        <v>15</v>
      </c>
      <c r="B20" s="12">
        <v>858</v>
      </c>
      <c r="C20" s="11">
        <v>64</v>
      </c>
      <c r="D20" s="11">
        <v>191</v>
      </c>
      <c r="E20" s="12">
        <f t="shared" si="0"/>
        <v>731</v>
      </c>
    </row>
    <row r="21" spans="1:5" ht="12">
      <c r="A21" s="11" t="s">
        <v>28</v>
      </c>
      <c r="B21" s="12">
        <v>42</v>
      </c>
      <c r="C21" s="11">
        <v>0</v>
      </c>
      <c r="D21" s="11">
        <v>0</v>
      </c>
      <c r="E21" s="12">
        <f t="shared" si="0"/>
        <v>42</v>
      </c>
    </row>
    <row r="22" spans="1:5" ht="12">
      <c r="A22" s="11" t="s">
        <v>16</v>
      </c>
      <c r="B22" s="12">
        <v>103</v>
      </c>
      <c r="C22" s="11">
        <v>0</v>
      </c>
      <c r="D22" s="11">
        <v>0</v>
      </c>
      <c r="E22" s="12">
        <f t="shared" si="0"/>
        <v>103</v>
      </c>
    </row>
    <row r="23" spans="1:5" ht="12">
      <c r="A23" s="11" t="s">
        <v>17</v>
      </c>
      <c r="B23" s="12">
        <v>19591</v>
      </c>
      <c r="C23" s="11">
        <v>0</v>
      </c>
      <c r="D23" s="11">
        <v>0</v>
      </c>
      <c r="E23" s="12">
        <f t="shared" si="0"/>
        <v>19591</v>
      </c>
    </row>
    <row r="24" spans="1:5" ht="12">
      <c r="A24" s="11" t="s">
        <v>18</v>
      </c>
      <c r="B24" s="12">
        <v>1</v>
      </c>
      <c r="C24" s="11">
        <v>0</v>
      </c>
      <c r="D24" s="11">
        <v>0</v>
      </c>
      <c r="E24" s="12">
        <f t="shared" si="0"/>
        <v>1</v>
      </c>
    </row>
    <row r="25" spans="1:5" ht="12">
      <c r="A25" s="11" t="s">
        <v>19</v>
      </c>
      <c r="B25" s="12">
        <v>0</v>
      </c>
      <c r="C25" s="11">
        <v>0</v>
      </c>
      <c r="D25" s="11">
        <v>0</v>
      </c>
      <c r="E25" s="12">
        <f t="shared" si="0"/>
        <v>0</v>
      </c>
    </row>
    <row r="26" spans="1:5" ht="12">
      <c r="A26" s="11" t="s">
        <v>20</v>
      </c>
      <c r="B26" s="12">
        <v>748</v>
      </c>
      <c r="C26" s="11">
        <v>0</v>
      </c>
      <c r="D26" s="11">
        <v>0</v>
      </c>
      <c r="E26" s="12">
        <f t="shared" si="0"/>
        <v>748</v>
      </c>
    </row>
    <row r="27" ht="12">
      <c r="B27" s="12"/>
    </row>
    <row r="28" spans="1:2" ht="12">
      <c r="A28" s="2" t="s">
        <v>21</v>
      </c>
      <c r="B28" s="12"/>
    </row>
    <row r="29" spans="1:5" ht="12">
      <c r="A29" s="11" t="s">
        <v>22</v>
      </c>
      <c r="B29" s="12">
        <v>913</v>
      </c>
      <c r="C29" s="11">
        <v>3</v>
      </c>
      <c r="D29" s="11">
        <v>10</v>
      </c>
      <c r="E29" s="12">
        <f>B29+C29-D29</f>
        <v>906</v>
      </c>
    </row>
    <row r="30" spans="1:5" ht="12">
      <c r="A30" s="11" t="s">
        <v>23</v>
      </c>
      <c r="B30" s="12">
        <v>355</v>
      </c>
      <c r="C30" s="11">
        <v>48</v>
      </c>
      <c r="D30" s="11">
        <v>0</v>
      </c>
      <c r="E30" s="12">
        <f>B30+C30-D30</f>
        <v>403</v>
      </c>
    </row>
    <row r="31" spans="1:5" ht="12">
      <c r="A31" s="11" t="s">
        <v>24</v>
      </c>
      <c r="B31" s="12">
        <v>1</v>
      </c>
      <c r="C31" s="11">
        <v>0</v>
      </c>
      <c r="D31" s="11">
        <v>0</v>
      </c>
      <c r="E31" s="12">
        <f>B31+C31-D31</f>
        <v>1</v>
      </c>
    </row>
    <row r="32" spans="1:5" ht="12">
      <c r="A32" s="11" t="s">
        <v>7</v>
      </c>
      <c r="B32" s="12">
        <v>1269</v>
      </c>
      <c r="C32" s="12">
        <f>C29+C30+C31</f>
        <v>51</v>
      </c>
      <c r="D32" s="12">
        <f>D29+D30+D31</f>
        <v>10</v>
      </c>
      <c r="E32" s="12">
        <f>B32+C32-D32</f>
        <v>1310</v>
      </c>
    </row>
    <row r="34" spans="3:5" ht="12">
      <c r="C34" s="12"/>
      <c r="D34" s="12"/>
      <c r="E34" s="12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F10" sqref="F10"/>
    </sheetView>
  </sheetViews>
  <sheetFormatPr defaultColWidth="9.00390625" defaultRowHeight="12"/>
  <cols>
    <col min="1" max="1" width="15.75390625" style="11" customWidth="1"/>
    <col min="2" max="16384" width="10.875" style="11" customWidth="1"/>
  </cols>
  <sheetData>
    <row r="1" spans="1:3" s="2" customFormat="1" ht="12">
      <c r="A1" s="2" t="s">
        <v>36</v>
      </c>
      <c r="C1" s="2" t="s">
        <v>45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ht="12">
      <c r="A5" s="2" t="s">
        <v>0</v>
      </c>
    </row>
    <row r="6" spans="1:5" ht="12">
      <c r="A6" s="11" t="s">
        <v>1</v>
      </c>
      <c r="B6" s="12"/>
      <c r="C6" s="12">
        <v>783</v>
      </c>
      <c r="D6" s="12">
        <v>89</v>
      </c>
      <c r="E6" s="12"/>
    </row>
    <row r="7" spans="1:5" ht="12">
      <c r="A7" s="11" t="s">
        <v>2</v>
      </c>
      <c r="B7" s="12"/>
      <c r="C7" s="12">
        <v>568</v>
      </c>
      <c r="D7" s="12">
        <v>1446</v>
      </c>
      <c r="E7" s="12"/>
    </row>
    <row r="8" spans="1:5" ht="12">
      <c r="A8" s="11" t="s">
        <v>7</v>
      </c>
      <c r="B8" s="12">
        <v>37933</v>
      </c>
      <c r="C8" s="12">
        <f>C6+C7</f>
        <v>1351</v>
      </c>
      <c r="D8" s="12">
        <f>D6+D7</f>
        <v>1535</v>
      </c>
      <c r="E8" s="12">
        <f>B8+C8-D8</f>
        <v>37749</v>
      </c>
    </row>
    <row r="9" spans="2:5" ht="12">
      <c r="B9" s="12"/>
      <c r="C9" s="12"/>
      <c r="D9" s="12"/>
      <c r="E9" s="12"/>
    </row>
    <row r="10" spans="1:5" ht="12">
      <c r="A10" s="2" t="s">
        <v>8</v>
      </c>
      <c r="B10" s="12"/>
      <c r="C10" s="12"/>
      <c r="D10" s="12"/>
      <c r="E10" s="12"/>
    </row>
    <row r="11" spans="1:5" ht="12">
      <c r="A11" s="11" t="s">
        <v>9</v>
      </c>
      <c r="B11" s="12">
        <v>5441</v>
      </c>
      <c r="C11" s="12">
        <v>0</v>
      </c>
      <c r="D11" s="12">
        <v>0</v>
      </c>
      <c r="E11" s="12">
        <f>B11+C11-D11</f>
        <v>5441</v>
      </c>
    </row>
    <row r="12" spans="1:5" ht="12">
      <c r="A12" s="11" t="s">
        <v>32</v>
      </c>
      <c r="B12" s="12">
        <v>669206</v>
      </c>
      <c r="C12" s="12">
        <v>974</v>
      </c>
      <c r="D12" s="12">
        <v>88</v>
      </c>
      <c r="E12" s="12">
        <f>B12+C12-D12</f>
        <v>670092</v>
      </c>
    </row>
    <row r="13" spans="1:5" ht="12">
      <c r="A13" s="11" t="s">
        <v>10</v>
      </c>
      <c r="B13" s="12">
        <v>20</v>
      </c>
      <c r="C13" s="12">
        <v>0</v>
      </c>
      <c r="D13" s="12">
        <v>0</v>
      </c>
      <c r="E13" s="12">
        <f>B13+C13-D13</f>
        <v>20</v>
      </c>
    </row>
    <row r="14" spans="1:5" ht="12">
      <c r="A14" s="11" t="s">
        <v>11</v>
      </c>
      <c r="B14" s="12">
        <v>39</v>
      </c>
      <c r="C14" s="12">
        <v>0</v>
      </c>
      <c r="D14" s="12">
        <v>0</v>
      </c>
      <c r="E14" s="12">
        <f>B14+C14-D14</f>
        <v>39</v>
      </c>
    </row>
    <row r="15" spans="1:5" ht="12">
      <c r="A15" s="11" t="s">
        <v>7</v>
      </c>
      <c r="B15" s="12">
        <f>B11+B12+B13+B14</f>
        <v>674706</v>
      </c>
      <c r="C15" s="12">
        <f>C11+C12+C13+C14</f>
        <v>974</v>
      </c>
      <c r="D15" s="12">
        <f>D11+D12+D13+D14</f>
        <v>88</v>
      </c>
      <c r="E15" s="12">
        <f>SUM(E11:E14)</f>
        <v>675592</v>
      </c>
    </row>
    <row r="16" spans="2:5" ht="12">
      <c r="B16" s="12"/>
      <c r="C16" s="12"/>
      <c r="D16" s="12"/>
      <c r="E16" s="12"/>
    </row>
    <row r="17" spans="1:5" ht="12">
      <c r="A17" s="2" t="s">
        <v>12</v>
      </c>
      <c r="B17" s="12"/>
      <c r="C17" s="12"/>
      <c r="D17" s="12"/>
      <c r="E17" s="12"/>
    </row>
    <row r="18" spans="1:5" ht="12">
      <c r="A18" s="11" t="s">
        <v>13</v>
      </c>
      <c r="B18" s="12">
        <v>0</v>
      </c>
      <c r="C18" s="12">
        <v>0</v>
      </c>
      <c r="D18" s="12">
        <v>0</v>
      </c>
      <c r="E18" s="12">
        <f>B18+C18-D18</f>
        <v>0</v>
      </c>
    </row>
    <row r="19" spans="1:5" ht="12">
      <c r="A19" s="11" t="s">
        <v>14</v>
      </c>
      <c r="B19" s="12">
        <v>1273</v>
      </c>
      <c r="C19" s="12">
        <v>0</v>
      </c>
      <c r="D19" s="12">
        <v>0</v>
      </c>
      <c r="E19" s="12">
        <f aca="true" t="shared" si="0" ref="E19:E32">B19+C19-D19</f>
        <v>1273</v>
      </c>
    </row>
    <row r="20" spans="1:5" ht="12">
      <c r="A20" s="11" t="s">
        <v>15</v>
      </c>
      <c r="B20" s="12">
        <v>335</v>
      </c>
      <c r="C20" s="12">
        <v>25</v>
      </c>
      <c r="D20" s="12">
        <v>0</v>
      </c>
      <c r="E20" s="12">
        <f t="shared" si="0"/>
        <v>360</v>
      </c>
    </row>
    <row r="21" spans="1:5" ht="12">
      <c r="A21" s="11" t="s">
        <v>28</v>
      </c>
      <c r="B21" s="12">
        <v>5210</v>
      </c>
      <c r="C21" s="12">
        <v>9</v>
      </c>
      <c r="D21" s="12">
        <v>0</v>
      </c>
      <c r="E21" s="12">
        <f t="shared" si="0"/>
        <v>5219</v>
      </c>
    </row>
    <row r="22" spans="1:5" ht="12">
      <c r="A22" s="11" t="s">
        <v>16</v>
      </c>
      <c r="B22" s="12">
        <v>1</v>
      </c>
      <c r="C22" s="12">
        <v>0</v>
      </c>
      <c r="D22" s="12">
        <v>0</v>
      </c>
      <c r="E22" s="12">
        <f t="shared" si="0"/>
        <v>1</v>
      </c>
    </row>
    <row r="23" spans="1:5" ht="12">
      <c r="A23" s="11" t="s">
        <v>17</v>
      </c>
      <c r="B23" s="12">
        <v>0</v>
      </c>
      <c r="C23" s="12">
        <v>0</v>
      </c>
      <c r="D23" s="12">
        <v>0</v>
      </c>
      <c r="E23" s="12">
        <f t="shared" si="0"/>
        <v>0</v>
      </c>
    </row>
    <row r="24" spans="1:5" ht="12">
      <c r="A24" s="11" t="s">
        <v>18</v>
      </c>
      <c r="B24" s="12">
        <v>0</v>
      </c>
      <c r="C24" s="12">
        <v>0</v>
      </c>
      <c r="D24" s="12">
        <v>0</v>
      </c>
      <c r="E24" s="12">
        <f t="shared" si="0"/>
        <v>0</v>
      </c>
    </row>
    <row r="25" spans="1:5" ht="12">
      <c r="A25" s="11" t="s">
        <v>19</v>
      </c>
      <c r="B25" s="12">
        <v>0</v>
      </c>
      <c r="C25" s="12">
        <v>0</v>
      </c>
      <c r="D25" s="12">
        <v>0</v>
      </c>
      <c r="E25" s="12">
        <f t="shared" si="0"/>
        <v>0</v>
      </c>
    </row>
    <row r="26" spans="1:5" ht="12">
      <c r="A26" s="11" t="s">
        <v>20</v>
      </c>
      <c r="B26" s="12">
        <v>0</v>
      </c>
      <c r="C26" s="12">
        <v>0</v>
      </c>
      <c r="D26" s="12">
        <v>0</v>
      </c>
      <c r="E26" s="12">
        <f t="shared" si="0"/>
        <v>0</v>
      </c>
    </row>
    <row r="27" spans="2:5" ht="12">
      <c r="B27" s="12"/>
      <c r="C27" s="12"/>
      <c r="D27" s="12"/>
      <c r="E27" s="12"/>
    </row>
    <row r="28" spans="1:5" ht="12">
      <c r="A28" s="2" t="s">
        <v>21</v>
      </c>
      <c r="B28" s="12"/>
      <c r="C28" s="12"/>
      <c r="D28" s="12"/>
      <c r="E28" s="12"/>
    </row>
    <row r="29" spans="1:5" ht="12">
      <c r="A29" s="11" t="s">
        <v>22</v>
      </c>
      <c r="B29" s="12">
        <v>2079</v>
      </c>
      <c r="C29" s="12">
        <v>6</v>
      </c>
      <c r="D29" s="12">
        <v>20</v>
      </c>
      <c r="E29" s="12">
        <f t="shared" si="0"/>
        <v>2065</v>
      </c>
    </row>
    <row r="30" spans="1:5" ht="12">
      <c r="A30" s="11" t="s">
        <v>23</v>
      </c>
      <c r="B30" s="12">
        <v>214</v>
      </c>
      <c r="C30" s="12">
        <v>15</v>
      </c>
      <c r="D30" s="12">
        <v>1</v>
      </c>
      <c r="E30" s="12">
        <f t="shared" si="0"/>
        <v>228</v>
      </c>
    </row>
    <row r="31" spans="1:5" ht="12">
      <c r="A31" s="11" t="s">
        <v>24</v>
      </c>
      <c r="B31" s="12"/>
      <c r="C31" s="12">
        <v>0</v>
      </c>
      <c r="D31" s="12">
        <v>0</v>
      </c>
      <c r="E31" s="12">
        <f t="shared" si="0"/>
        <v>0</v>
      </c>
    </row>
    <row r="32" spans="1:5" ht="12">
      <c r="A32" s="11" t="s">
        <v>7</v>
      </c>
      <c r="B32" s="12">
        <f>B29+B30+B31</f>
        <v>2293</v>
      </c>
      <c r="C32" s="12">
        <f>C29+C30+C31</f>
        <v>21</v>
      </c>
      <c r="D32" s="12">
        <f>D29+D30+D31</f>
        <v>21</v>
      </c>
      <c r="E32" s="12">
        <f t="shared" si="0"/>
        <v>2293</v>
      </c>
    </row>
    <row r="34" spans="3:5" ht="12">
      <c r="C34" s="12"/>
      <c r="D34" s="12"/>
      <c r="E34" s="12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9">
      <selection activeCell="F29" sqref="F29"/>
    </sheetView>
  </sheetViews>
  <sheetFormatPr defaultColWidth="9.00390625" defaultRowHeight="12"/>
  <cols>
    <col min="1" max="1" width="15.75390625" style="11" customWidth="1"/>
    <col min="2" max="16384" width="10.875" style="11" customWidth="1"/>
  </cols>
  <sheetData>
    <row r="1" spans="1:3" s="2" customFormat="1" ht="12">
      <c r="A1" s="2" t="s">
        <v>36</v>
      </c>
      <c r="C1" s="2" t="s">
        <v>44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6" s="3" customFormat="1" ht="12">
      <c r="B4" s="4">
        <v>37071</v>
      </c>
      <c r="C4" s="10" t="s">
        <v>34</v>
      </c>
      <c r="D4" s="10" t="s">
        <v>34</v>
      </c>
      <c r="E4" s="4">
        <v>37436</v>
      </c>
      <c r="F4" s="4"/>
    </row>
    <row r="5" ht="12">
      <c r="A5" s="2" t="s">
        <v>0</v>
      </c>
    </row>
    <row r="6" spans="1:5" ht="12">
      <c r="A6" s="11" t="s">
        <v>1</v>
      </c>
      <c r="B6" s="12"/>
      <c r="C6" s="12">
        <v>1003</v>
      </c>
      <c r="D6" s="12">
        <v>39</v>
      </c>
      <c r="E6" s="12"/>
    </row>
    <row r="7" spans="1:5" ht="12">
      <c r="A7" s="11" t="s">
        <v>2</v>
      </c>
      <c r="B7" s="12"/>
      <c r="C7" s="12">
        <v>415</v>
      </c>
      <c r="D7" s="12">
        <v>261</v>
      </c>
      <c r="E7" s="12"/>
    </row>
    <row r="8" spans="1:5" ht="12">
      <c r="A8" s="11" t="s">
        <v>7</v>
      </c>
      <c r="B8" s="12">
        <v>139770</v>
      </c>
      <c r="C8" s="12">
        <f>C6+C7</f>
        <v>1418</v>
      </c>
      <c r="D8" s="12">
        <f>D6+D7</f>
        <v>300</v>
      </c>
      <c r="E8" s="12">
        <f>B8+C8-D8</f>
        <v>140888</v>
      </c>
    </row>
    <row r="9" spans="2:5" ht="12">
      <c r="B9" s="12"/>
      <c r="C9" s="12"/>
      <c r="D9" s="12"/>
      <c r="E9" s="12"/>
    </row>
    <row r="10" spans="1:5" ht="12">
      <c r="A10" s="2" t="s">
        <v>8</v>
      </c>
      <c r="B10" s="12"/>
      <c r="C10" s="12"/>
      <c r="D10" s="12"/>
      <c r="E10" s="12"/>
    </row>
    <row r="11" spans="1:5" ht="12">
      <c r="A11" s="11" t="s">
        <v>9</v>
      </c>
      <c r="B11" s="12">
        <v>732</v>
      </c>
      <c r="C11" s="12">
        <v>0</v>
      </c>
      <c r="D11" s="12">
        <v>0</v>
      </c>
      <c r="E11" s="12">
        <f>B11+C11-D11</f>
        <v>732</v>
      </c>
    </row>
    <row r="12" spans="1:5" ht="12">
      <c r="A12" s="11" t="s">
        <v>32</v>
      </c>
      <c r="B12" s="12">
        <v>60887</v>
      </c>
      <c r="C12" s="12">
        <v>0</v>
      </c>
      <c r="D12" s="12">
        <v>0</v>
      </c>
      <c r="E12" s="12">
        <f>B12+C12-D12</f>
        <v>60887</v>
      </c>
    </row>
    <row r="13" spans="1:5" ht="12">
      <c r="A13" s="11" t="s">
        <v>10</v>
      </c>
      <c r="B13" s="12">
        <v>6</v>
      </c>
      <c r="C13" s="12">
        <v>0</v>
      </c>
      <c r="D13" s="12">
        <v>0</v>
      </c>
      <c r="E13" s="12">
        <f>B13+C13-D13</f>
        <v>6</v>
      </c>
    </row>
    <row r="14" spans="1:5" ht="12">
      <c r="A14" s="11" t="s">
        <v>11</v>
      </c>
      <c r="B14" s="12">
        <v>0</v>
      </c>
      <c r="C14" s="12">
        <v>0</v>
      </c>
      <c r="D14" s="12">
        <v>0</v>
      </c>
      <c r="E14" s="12">
        <f>B14+C14-D14</f>
        <v>0</v>
      </c>
    </row>
    <row r="15" spans="1:5" ht="12">
      <c r="A15" s="11" t="s">
        <v>7</v>
      </c>
      <c r="B15" s="12">
        <f>B11+B12+B13+B14</f>
        <v>61625</v>
      </c>
      <c r="C15" s="12">
        <f>C11+C12+C13+C14</f>
        <v>0</v>
      </c>
      <c r="D15" s="12">
        <f>D11+D12+D13+D14</f>
        <v>0</v>
      </c>
      <c r="E15" s="12">
        <f>SUM(E11:E14)</f>
        <v>61625</v>
      </c>
    </row>
    <row r="16" spans="2:5" ht="12">
      <c r="B16" s="12"/>
      <c r="C16" s="12"/>
      <c r="D16" s="12"/>
      <c r="E16" s="12"/>
    </row>
    <row r="17" spans="1:5" ht="12">
      <c r="A17" s="2" t="s">
        <v>12</v>
      </c>
      <c r="B17" s="12"/>
      <c r="C17" s="12"/>
      <c r="D17" s="12"/>
      <c r="E17" s="12"/>
    </row>
    <row r="18" spans="1:5" ht="12">
      <c r="A18" s="11" t="s">
        <v>13</v>
      </c>
      <c r="B18" s="12">
        <v>0</v>
      </c>
      <c r="C18" s="12">
        <v>0</v>
      </c>
      <c r="D18" s="12">
        <v>0</v>
      </c>
      <c r="E18" s="12">
        <f>B18+C18-D18</f>
        <v>0</v>
      </c>
    </row>
    <row r="19" spans="1:5" ht="12">
      <c r="A19" s="11" t="s">
        <v>14</v>
      </c>
      <c r="B19" s="12">
        <v>14</v>
      </c>
      <c r="C19" s="12">
        <v>0</v>
      </c>
      <c r="D19" s="12">
        <v>0</v>
      </c>
      <c r="E19" s="12">
        <f aca="true" t="shared" si="0" ref="E19:E32">B19+C19-D19</f>
        <v>14</v>
      </c>
    </row>
    <row r="20" spans="1:5" ht="12">
      <c r="A20" s="11" t="s">
        <v>15</v>
      </c>
      <c r="B20" s="12">
        <v>6</v>
      </c>
      <c r="C20" s="12">
        <v>0</v>
      </c>
      <c r="D20" s="12">
        <v>0</v>
      </c>
      <c r="E20" s="12">
        <f t="shared" si="0"/>
        <v>6</v>
      </c>
    </row>
    <row r="21" spans="1:5" ht="12">
      <c r="A21" s="11" t="s">
        <v>28</v>
      </c>
      <c r="B21" s="12">
        <v>711</v>
      </c>
      <c r="C21" s="12">
        <v>5</v>
      </c>
      <c r="D21" s="12">
        <v>14</v>
      </c>
      <c r="E21" s="12">
        <f t="shared" si="0"/>
        <v>702</v>
      </c>
    </row>
    <row r="22" spans="1:5" ht="12">
      <c r="A22" s="11" t="s">
        <v>16</v>
      </c>
      <c r="B22" s="12">
        <v>157</v>
      </c>
      <c r="C22" s="12">
        <v>0</v>
      </c>
      <c r="D22" s="12">
        <v>0</v>
      </c>
      <c r="E22" s="12">
        <f t="shared" si="0"/>
        <v>157</v>
      </c>
    </row>
    <row r="23" spans="1:5" ht="12">
      <c r="A23" s="11" t="s">
        <v>17</v>
      </c>
      <c r="B23" s="12">
        <v>74</v>
      </c>
      <c r="C23" s="12">
        <v>0</v>
      </c>
      <c r="D23" s="12">
        <v>0</v>
      </c>
      <c r="E23" s="12">
        <f t="shared" si="0"/>
        <v>74</v>
      </c>
    </row>
    <row r="24" spans="1:5" ht="12">
      <c r="A24" s="11" t="s">
        <v>18</v>
      </c>
      <c r="B24" s="12">
        <v>15</v>
      </c>
      <c r="C24" s="12">
        <v>6</v>
      </c>
      <c r="D24" s="12">
        <v>0</v>
      </c>
      <c r="E24" s="12">
        <f t="shared" si="0"/>
        <v>21</v>
      </c>
    </row>
    <row r="25" spans="1:5" ht="12">
      <c r="A25" s="11" t="s">
        <v>19</v>
      </c>
      <c r="B25" s="12">
        <v>0</v>
      </c>
      <c r="C25" s="12">
        <v>0</v>
      </c>
      <c r="D25" s="12">
        <v>0</v>
      </c>
      <c r="E25" s="12">
        <f t="shared" si="0"/>
        <v>0</v>
      </c>
    </row>
    <row r="26" spans="1:5" ht="12">
      <c r="A26" s="11" t="s">
        <v>20</v>
      </c>
      <c r="B26" s="12">
        <v>0</v>
      </c>
      <c r="C26" s="12">
        <v>0</v>
      </c>
      <c r="D26" s="12">
        <v>0</v>
      </c>
      <c r="E26" s="12">
        <f t="shared" si="0"/>
        <v>0</v>
      </c>
    </row>
    <row r="27" spans="2:5" ht="12">
      <c r="B27" s="12"/>
      <c r="C27" s="12"/>
      <c r="D27" s="12"/>
      <c r="E27" s="12"/>
    </row>
    <row r="28" spans="1:5" ht="12">
      <c r="A28" s="2" t="s">
        <v>21</v>
      </c>
      <c r="B28" s="12"/>
      <c r="C28" s="12"/>
      <c r="D28" s="12"/>
      <c r="E28" s="12"/>
    </row>
    <row r="29" spans="1:5" ht="12">
      <c r="A29" s="11" t="s">
        <v>22</v>
      </c>
      <c r="B29" s="12">
        <v>926</v>
      </c>
      <c r="C29" s="12">
        <v>4</v>
      </c>
      <c r="D29" s="12">
        <v>29</v>
      </c>
      <c r="E29" s="12">
        <f t="shared" si="0"/>
        <v>901</v>
      </c>
    </row>
    <row r="30" spans="1:5" ht="12">
      <c r="A30" s="11" t="s">
        <v>23</v>
      </c>
      <c r="B30" s="12">
        <v>298</v>
      </c>
      <c r="C30" s="12">
        <v>26</v>
      </c>
      <c r="D30" s="12">
        <v>0</v>
      </c>
      <c r="E30" s="12">
        <f t="shared" si="0"/>
        <v>324</v>
      </c>
    </row>
    <row r="31" spans="1:5" ht="12">
      <c r="A31" s="11" t="s">
        <v>24</v>
      </c>
      <c r="B31" s="12">
        <v>115</v>
      </c>
      <c r="C31" s="12">
        <v>0</v>
      </c>
      <c r="D31" s="12">
        <v>0</v>
      </c>
      <c r="E31" s="12">
        <f t="shared" si="0"/>
        <v>115</v>
      </c>
    </row>
    <row r="32" spans="1:5" ht="12">
      <c r="A32" s="11" t="s">
        <v>7</v>
      </c>
      <c r="B32" s="12">
        <v>1339</v>
      </c>
      <c r="C32" s="12">
        <f>C29+C30+C31</f>
        <v>30</v>
      </c>
      <c r="D32" s="12">
        <f>D29+D30+D31</f>
        <v>29</v>
      </c>
      <c r="E32" s="12">
        <f t="shared" si="0"/>
        <v>1340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7" sqref="G7"/>
    </sheetView>
  </sheetViews>
  <sheetFormatPr defaultColWidth="9.00390625" defaultRowHeight="12"/>
  <cols>
    <col min="1" max="1" width="15.75390625" style="11" customWidth="1"/>
    <col min="2" max="5" width="10.875" style="12" customWidth="1"/>
    <col min="6" max="16384" width="10.875" style="11" customWidth="1"/>
  </cols>
  <sheetData>
    <row r="1" spans="1:5" s="2" customFormat="1" ht="12">
      <c r="A1" s="2" t="s">
        <v>36</v>
      </c>
      <c r="B1" s="9"/>
      <c r="C1" s="9" t="s">
        <v>43</v>
      </c>
      <c r="D1" s="9"/>
      <c r="E1" s="9"/>
    </row>
    <row r="3" spans="2:5" s="3" customFormat="1" ht="12">
      <c r="B3" s="17" t="s">
        <v>4</v>
      </c>
      <c r="C3" s="17" t="s">
        <v>5</v>
      </c>
      <c r="D3" s="17" t="s">
        <v>6</v>
      </c>
      <c r="E3" s="17" t="s">
        <v>4</v>
      </c>
    </row>
    <row r="4" spans="2:5" s="4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ht="12">
      <c r="A5" s="2" t="s">
        <v>0</v>
      </c>
    </row>
    <row r="6" spans="1:4" ht="12">
      <c r="A6" s="11" t="s">
        <v>1</v>
      </c>
      <c r="C6" s="12">
        <v>733</v>
      </c>
      <c r="D6" s="12">
        <v>164</v>
      </c>
    </row>
    <row r="7" spans="1:4" ht="12">
      <c r="A7" s="11" t="s">
        <v>2</v>
      </c>
      <c r="C7" s="12">
        <v>1003</v>
      </c>
      <c r="D7" s="12">
        <v>165</v>
      </c>
    </row>
    <row r="8" spans="1:5" ht="12">
      <c r="A8" s="11" t="s">
        <v>7</v>
      </c>
      <c r="B8" s="12">
        <v>29899</v>
      </c>
      <c r="C8" s="12">
        <f>C6+C7</f>
        <v>1736</v>
      </c>
      <c r="D8" s="12">
        <f>D6+D7</f>
        <v>329</v>
      </c>
      <c r="E8" s="12">
        <f>B8+C8-D8</f>
        <v>31306</v>
      </c>
    </row>
    <row r="10" ht="12">
      <c r="A10" s="2" t="s">
        <v>8</v>
      </c>
    </row>
    <row r="11" spans="1:5" ht="12">
      <c r="A11" s="11" t="s">
        <v>9</v>
      </c>
      <c r="B11" s="12">
        <v>0</v>
      </c>
      <c r="C11" s="12">
        <v>0</v>
      </c>
      <c r="D11" s="12">
        <v>0</v>
      </c>
      <c r="E11" s="12">
        <f>B11+C11-D11</f>
        <v>0</v>
      </c>
    </row>
    <row r="12" spans="1:5" ht="12">
      <c r="A12" s="11" t="s">
        <v>32</v>
      </c>
      <c r="B12" s="12">
        <v>0</v>
      </c>
      <c r="C12" s="12">
        <v>0</v>
      </c>
      <c r="D12" s="12">
        <v>0</v>
      </c>
      <c r="E12" s="12">
        <f>B12+C12-D12</f>
        <v>0</v>
      </c>
    </row>
    <row r="13" spans="1:5" ht="12">
      <c r="A13" s="11" t="s">
        <v>10</v>
      </c>
      <c r="B13" s="12">
        <v>0</v>
      </c>
      <c r="C13" s="12">
        <v>0</v>
      </c>
      <c r="D13" s="12">
        <v>0</v>
      </c>
      <c r="E13" s="12">
        <f>B13+C13-D13</f>
        <v>0</v>
      </c>
    </row>
    <row r="14" spans="1:5" ht="12">
      <c r="A14" s="11" t="s">
        <v>11</v>
      </c>
      <c r="B14" s="12">
        <v>0</v>
      </c>
      <c r="C14" s="12">
        <v>0</v>
      </c>
      <c r="D14" s="12">
        <v>0</v>
      </c>
      <c r="E14" s="12">
        <f>B14+C14-D14</f>
        <v>0</v>
      </c>
    </row>
    <row r="15" spans="1:5" ht="12">
      <c r="A15" s="11" t="s">
        <v>7</v>
      </c>
      <c r="B15" s="12">
        <v>0</v>
      </c>
      <c r="C15" s="12">
        <f>C11+C12+C13+C14</f>
        <v>0</v>
      </c>
      <c r="D15" s="12">
        <f>D11+D12+D13+D14</f>
        <v>0</v>
      </c>
      <c r="E15" s="12">
        <f>SUM(E11:E14)</f>
        <v>0</v>
      </c>
    </row>
    <row r="16" spans="6:7" ht="12">
      <c r="F16" s="12"/>
      <c r="G16" s="12"/>
    </row>
    <row r="17" ht="12">
      <c r="A17" s="2" t="s">
        <v>12</v>
      </c>
    </row>
    <row r="18" spans="1:5" ht="12">
      <c r="A18" s="11" t="s">
        <v>13</v>
      </c>
      <c r="B18" s="12">
        <v>0</v>
      </c>
      <c r="C18" s="12">
        <v>0</v>
      </c>
      <c r="D18" s="12">
        <v>0</v>
      </c>
      <c r="E18" s="12">
        <f>B18+C18-D18</f>
        <v>0</v>
      </c>
    </row>
    <row r="19" spans="1:5" ht="12">
      <c r="A19" s="11" t="s">
        <v>14</v>
      </c>
      <c r="B19" s="12">
        <v>1054</v>
      </c>
      <c r="C19" s="12">
        <v>85</v>
      </c>
      <c r="D19" s="12">
        <v>1</v>
      </c>
      <c r="E19" s="12">
        <f aca="true" t="shared" si="0" ref="E19:E32">B19+C19-D19</f>
        <v>1138</v>
      </c>
    </row>
    <row r="20" spans="1:5" ht="12">
      <c r="A20" s="11" t="s">
        <v>15</v>
      </c>
      <c r="B20" s="12">
        <v>793</v>
      </c>
      <c r="C20" s="12">
        <v>170</v>
      </c>
      <c r="D20" s="12">
        <v>156</v>
      </c>
      <c r="E20" s="12">
        <f t="shared" si="0"/>
        <v>807</v>
      </c>
    </row>
    <row r="21" spans="1:5" ht="12">
      <c r="A21" s="11" t="s">
        <v>28</v>
      </c>
      <c r="B21" s="12">
        <v>32</v>
      </c>
      <c r="C21" s="12">
        <v>6</v>
      </c>
      <c r="D21" s="12">
        <v>1</v>
      </c>
      <c r="E21" s="12">
        <f t="shared" si="0"/>
        <v>37</v>
      </c>
    </row>
    <row r="22" spans="1:5" ht="12">
      <c r="A22" s="11" t="s">
        <v>16</v>
      </c>
      <c r="B22" s="12">
        <v>65</v>
      </c>
      <c r="C22" s="12">
        <v>0</v>
      </c>
      <c r="D22" s="12">
        <v>3</v>
      </c>
      <c r="E22" s="12">
        <f t="shared" si="0"/>
        <v>62</v>
      </c>
    </row>
    <row r="23" spans="1:5" ht="12">
      <c r="A23" s="11" t="s">
        <v>17</v>
      </c>
      <c r="B23" s="12">
        <v>1</v>
      </c>
      <c r="C23" s="12">
        <v>0</v>
      </c>
      <c r="D23" s="12">
        <v>1</v>
      </c>
      <c r="E23" s="12">
        <f t="shared" si="0"/>
        <v>0</v>
      </c>
    </row>
    <row r="24" spans="1:5" ht="12">
      <c r="A24" s="11" t="s">
        <v>18</v>
      </c>
      <c r="B24" s="12">
        <v>0</v>
      </c>
      <c r="C24" s="12">
        <v>0</v>
      </c>
      <c r="D24" s="12">
        <v>0</v>
      </c>
      <c r="E24" s="12">
        <f t="shared" si="0"/>
        <v>0</v>
      </c>
    </row>
    <row r="25" spans="1:5" ht="12">
      <c r="A25" s="11" t="s">
        <v>19</v>
      </c>
      <c r="B25" s="12">
        <v>0</v>
      </c>
      <c r="C25" s="12">
        <v>0</v>
      </c>
      <c r="D25" s="12">
        <v>0</v>
      </c>
      <c r="E25" s="12">
        <f t="shared" si="0"/>
        <v>0</v>
      </c>
    </row>
    <row r="26" spans="1:5" ht="12">
      <c r="A26" s="11" t="s">
        <v>20</v>
      </c>
      <c r="B26" s="12">
        <v>0</v>
      </c>
      <c r="C26" s="12">
        <v>0</v>
      </c>
      <c r="D26" s="12">
        <v>0</v>
      </c>
      <c r="E26" s="12">
        <f t="shared" si="0"/>
        <v>0</v>
      </c>
    </row>
    <row r="28" ht="12">
      <c r="A28" s="2" t="s">
        <v>21</v>
      </c>
    </row>
    <row r="29" spans="1:5" ht="12">
      <c r="A29" s="11" t="s">
        <v>22</v>
      </c>
      <c r="B29" s="12">
        <v>510</v>
      </c>
      <c r="C29" s="12">
        <v>6</v>
      </c>
      <c r="D29" s="12">
        <v>11</v>
      </c>
      <c r="E29" s="12">
        <f t="shared" si="0"/>
        <v>505</v>
      </c>
    </row>
    <row r="30" spans="1:5" ht="12">
      <c r="A30" s="11" t="s">
        <v>23</v>
      </c>
      <c r="B30" s="12">
        <v>142</v>
      </c>
      <c r="C30" s="12">
        <v>1</v>
      </c>
      <c r="D30" s="12">
        <v>0</v>
      </c>
      <c r="E30" s="12">
        <f t="shared" si="0"/>
        <v>143</v>
      </c>
    </row>
    <row r="31" spans="1:5" ht="12">
      <c r="A31" s="11" t="s">
        <v>24</v>
      </c>
      <c r="B31" s="12">
        <v>2</v>
      </c>
      <c r="C31" s="12">
        <v>0</v>
      </c>
      <c r="D31" s="12">
        <v>0</v>
      </c>
      <c r="E31" s="12">
        <f t="shared" si="0"/>
        <v>2</v>
      </c>
    </row>
    <row r="32" spans="1:5" ht="12">
      <c r="A32" s="11" t="s">
        <v>7</v>
      </c>
      <c r="B32" s="12">
        <f>B29+B30+B31</f>
        <v>654</v>
      </c>
      <c r="C32" s="12">
        <f>C29+C30+C31</f>
        <v>7</v>
      </c>
      <c r="D32" s="12">
        <f>D29+D30+D31</f>
        <v>11</v>
      </c>
      <c r="E32" s="12">
        <f t="shared" si="0"/>
        <v>650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8">
      <selection activeCell="D27" sqref="D26:D27"/>
    </sheetView>
  </sheetViews>
  <sheetFormatPr defaultColWidth="9.00390625" defaultRowHeight="12"/>
  <cols>
    <col min="1" max="1" width="15.75390625" style="11" customWidth="1"/>
    <col min="2" max="16384" width="10.875" style="11" customWidth="1"/>
  </cols>
  <sheetData>
    <row r="1" spans="1:3" s="2" customFormat="1" ht="12">
      <c r="A1" s="2" t="s">
        <v>36</v>
      </c>
      <c r="C1" s="2" t="s">
        <v>42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4">
        <v>37436</v>
      </c>
    </row>
    <row r="5" ht="12">
      <c r="A5" s="2" t="s">
        <v>0</v>
      </c>
    </row>
    <row r="6" spans="1:5" ht="12">
      <c r="A6" s="11" t="s">
        <v>1</v>
      </c>
      <c r="C6" s="12">
        <v>950</v>
      </c>
      <c r="D6" s="12">
        <v>166</v>
      </c>
      <c r="E6" s="12"/>
    </row>
    <row r="7" spans="1:5" ht="12">
      <c r="A7" s="11" t="s">
        <v>2</v>
      </c>
      <c r="C7" s="12">
        <v>257</v>
      </c>
      <c r="D7" s="12">
        <v>0</v>
      </c>
      <c r="E7" s="12"/>
    </row>
    <row r="8" spans="1:5" ht="12">
      <c r="A8" s="11" t="s">
        <v>7</v>
      </c>
      <c r="B8" s="12">
        <v>66091</v>
      </c>
      <c r="C8" s="12">
        <f>C6+C7</f>
        <v>1207</v>
      </c>
      <c r="D8" s="12">
        <f>D6+D7</f>
        <v>166</v>
      </c>
      <c r="E8" s="12">
        <f>B8+C8-D8</f>
        <v>67132</v>
      </c>
    </row>
    <row r="9" spans="3:5" ht="12">
      <c r="C9" s="12"/>
      <c r="D9" s="12"/>
      <c r="E9" s="12"/>
    </row>
    <row r="10" spans="1:5" ht="12">
      <c r="A10" s="2" t="s">
        <v>8</v>
      </c>
      <c r="C10" s="12"/>
      <c r="D10" s="12"/>
      <c r="E10" s="12"/>
    </row>
    <row r="11" spans="1:5" ht="12">
      <c r="A11" s="11" t="s">
        <v>9</v>
      </c>
      <c r="B11" s="11">
        <v>216</v>
      </c>
      <c r="C11" s="12">
        <v>0</v>
      </c>
      <c r="D11" s="12">
        <v>0</v>
      </c>
      <c r="E11" s="12">
        <f>B11+C11-D11</f>
        <v>216</v>
      </c>
    </row>
    <row r="12" spans="1:5" ht="12">
      <c r="A12" s="11" t="s">
        <v>32</v>
      </c>
      <c r="B12" s="12">
        <v>2208</v>
      </c>
      <c r="C12" s="12">
        <v>0</v>
      </c>
      <c r="D12" s="12">
        <v>0</v>
      </c>
      <c r="E12" s="12">
        <f>B12+C12-D12</f>
        <v>2208</v>
      </c>
    </row>
    <row r="13" spans="1:5" ht="12">
      <c r="A13" s="11" t="s">
        <v>10</v>
      </c>
      <c r="B13" s="11">
        <v>1</v>
      </c>
      <c r="C13" s="12">
        <v>0</v>
      </c>
      <c r="D13" s="12">
        <v>0</v>
      </c>
      <c r="E13" s="12">
        <f>B13+C13-D13</f>
        <v>1</v>
      </c>
    </row>
    <row r="14" spans="1:5" ht="12">
      <c r="A14" s="11" t="s">
        <v>11</v>
      </c>
      <c r="B14" s="11">
        <v>0</v>
      </c>
      <c r="C14" s="12">
        <v>0</v>
      </c>
      <c r="D14" s="12">
        <v>0</v>
      </c>
      <c r="E14" s="12">
        <f>B14+C14-D14</f>
        <v>0</v>
      </c>
    </row>
    <row r="15" spans="1:5" ht="12">
      <c r="A15" s="11" t="s">
        <v>7</v>
      </c>
      <c r="B15" s="12">
        <f>B11+B12+B13+B14</f>
        <v>2425</v>
      </c>
      <c r="C15" s="12">
        <v>0</v>
      </c>
      <c r="D15" s="12">
        <v>0</v>
      </c>
      <c r="E15" s="12">
        <f>SUM(E11:E14)</f>
        <v>2425</v>
      </c>
    </row>
    <row r="16" spans="3:5" ht="12">
      <c r="C16" s="12"/>
      <c r="D16" s="12"/>
      <c r="E16" s="12"/>
    </row>
    <row r="17" spans="1:5" ht="12">
      <c r="A17" s="2" t="s">
        <v>12</v>
      </c>
      <c r="C17" s="12"/>
      <c r="D17" s="12"/>
      <c r="E17" s="12"/>
    </row>
    <row r="18" spans="1:5" ht="12">
      <c r="A18" s="11" t="s">
        <v>13</v>
      </c>
      <c r="B18" s="11">
        <v>0</v>
      </c>
      <c r="C18" s="11">
        <v>0</v>
      </c>
      <c r="D18" s="11">
        <v>0</v>
      </c>
      <c r="E18" s="12">
        <f>B18+C18-D18</f>
        <v>0</v>
      </c>
    </row>
    <row r="19" spans="1:5" ht="12">
      <c r="A19" s="11" t="s">
        <v>14</v>
      </c>
      <c r="B19" s="12">
        <v>24657</v>
      </c>
      <c r="C19" s="12">
        <v>630</v>
      </c>
      <c r="D19" s="12">
        <v>7</v>
      </c>
      <c r="E19" s="12">
        <f aca="true" t="shared" si="0" ref="E19:E32">B19+C19-D19</f>
        <v>25280</v>
      </c>
    </row>
    <row r="20" spans="1:5" ht="12">
      <c r="A20" s="11" t="s">
        <v>15</v>
      </c>
      <c r="B20" s="12">
        <v>1426</v>
      </c>
      <c r="C20" s="12">
        <v>146</v>
      </c>
      <c r="D20" s="12">
        <v>5</v>
      </c>
      <c r="E20" s="12">
        <f t="shared" si="0"/>
        <v>1567</v>
      </c>
    </row>
    <row r="21" spans="1:5" ht="12">
      <c r="A21" s="11" t="s">
        <v>28</v>
      </c>
      <c r="B21" s="11">
        <v>124</v>
      </c>
      <c r="C21" s="12">
        <v>6</v>
      </c>
      <c r="D21" s="12">
        <v>14</v>
      </c>
      <c r="E21" s="12">
        <f t="shared" si="0"/>
        <v>116</v>
      </c>
    </row>
    <row r="22" spans="1:5" ht="12">
      <c r="A22" s="11" t="s">
        <v>16</v>
      </c>
      <c r="B22" s="11">
        <v>34</v>
      </c>
      <c r="C22" s="12">
        <v>0</v>
      </c>
      <c r="D22" s="12">
        <v>0</v>
      </c>
      <c r="E22" s="12">
        <f t="shared" si="0"/>
        <v>34</v>
      </c>
    </row>
    <row r="23" spans="1:5" ht="12">
      <c r="A23" s="11" t="s">
        <v>17</v>
      </c>
      <c r="B23" s="11">
        <v>0</v>
      </c>
      <c r="C23" s="12">
        <v>0</v>
      </c>
      <c r="D23" s="12">
        <v>0</v>
      </c>
      <c r="E23" s="12">
        <f t="shared" si="0"/>
        <v>0</v>
      </c>
    </row>
    <row r="24" spans="1:5" ht="12">
      <c r="A24" s="11" t="s">
        <v>18</v>
      </c>
      <c r="B24" s="11">
        <v>0</v>
      </c>
      <c r="C24" s="12">
        <v>0</v>
      </c>
      <c r="D24" s="12">
        <v>0</v>
      </c>
      <c r="E24" s="12">
        <f t="shared" si="0"/>
        <v>0</v>
      </c>
    </row>
    <row r="25" spans="1:5" ht="12">
      <c r="A25" s="11" t="s">
        <v>19</v>
      </c>
      <c r="B25" s="11">
        <v>0</v>
      </c>
      <c r="C25" s="12">
        <v>0</v>
      </c>
      <c r="D25" s="12">
        <v>0</v>
      </c>
      <c r="E25" s="12">
        <f t="shared" si="0"/>
        <v>0</v>
      </c>
    </row>
    <row r="26" spans="1:5" ht="12">
      <c r="A26" s="11" t="s">
        <v>20</v>
      </c>
      <c r="B26" s="11">
        <v>1</v>
      </c>
      <c r="C26" s="12">
        <v>0</v>
      </c>
      <c r="D26" s="12">
        <v>0</v>
      </c>
      <c r="E26" s="12">
        <f t="shared" si="0"/>
        <v>1</v>
      </c>
    </row>
    <row r="27" spans="3:5" ht="12">
      <c r="C27" s="12"/>
      <c r="D27" s="12"/>
      <c r="E27" s="12"/>
    </row>
    <row r="28" ht="12">
      <c r="A28" s="2" t="s">
        <v>21</v>
      </c>
    </row>
    <row r="29" spans="1:5" ht="12">
      <c r="A29" s="11" t="s">
        <v>22</v>
      </c>
      <c r="B29" s="11">
        <v>288</v>
      </c>
      <c r="C29" s="11">
        <v>4</v>
      </c>
      <c r="D29" s="11">
        <v>2</v>
      </c>
      <c r="E29" s="11">
        <f t="shared" si="0"/>
        <v>290</v>
      </c>
    </row>
    <row r="30" spans="1:5" ht="12">
      <c r="A30" s="11" t="s">
        <v>23</v>
      </c>
      <c r="B30" s="11">
        <v>20</v>
      </c>
      <c r="C30" s="11">
        <v>1</v>
      </c>
      <c r="D30" s="11">
        <v>0</v>
      </c>
      <c r="E30" s="11">
        <f t="shared" si="0"/>
        <v>21</v>
      </c>
    </row>
    <row r="31" spans="1:5" ht="12">
      <c r="A31" s="11" t="s">
        <v>24</v>
      </c>
      <c r="B31" s="11">
        <v>4</v>
      </c>
      <c r="C31" s="11">
        <v>0</v>
      </c>
      <c r="D31" s="11">
        <v>0</v>
      </c>
      <c r="E31" s="11">
        <f t="shared" si="0"/>
        <v>4</v>
      </c>
    </row>
    <row r="32" spans="1:5" ht="12">
      <c r="A32" s="11" t="s">
        <v>7</v>
      </c>
      <c r="B32" s="11">
        <v>312</v>
      </c>
      <c r="C32" s="11">
        <f>C29+C30+C31</f>
        <v>5</v>
      </c>
      <c r="D32" s="11">
        <f>D29+D30+D31</f>
        <v>2</v>
      </c>
      <c r="E32" s="11">
        <f t="shared" si="0"/>
        <v>315</v>
      </c>
    </row>
    <row r="34" ht="12">
      <c r="E34"/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D16" sqref="D16"/>
    </sheetView>
  </sheetViews>
  <sheetFormatPr defaultColWidth="9.00390625" defaultRowHeight="12"/>
  <cols>
    <col min="1" max="1" width="17.625" style="11" customWidth="1"/>
    <col min="2" max="16384" width="10.875" style="11" customWidth="1"/>
  </cols>
  <sheetData>
    <row r="1" spans="1:3" s="2" customFormat="1" ht="12">
      <c r="A1" s="2" t="s">
        <v>36</v>
      </c>
      <c r="C1" s="2" t="s">
        <v>40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37071</v>
      </c>
      <c r="C4" s="10" t="s">
        <v>34</v>
      </c>
      <c r="D4" s="10" t="s">
        <v>34</v>
      </c>
      <c r="E4" s="10" t="s">
        <v>39</v>
      </c>
    </row>
    <row r="5" ht="12">
      <c r="A5" s="2" t="s">
        <v>0</v>
      </c>
    </row>
    <row r="6" spans="1:5" ht="12">
      <c r="A6" s="11" t="s">
        <v>1</v>
      </c>
      <c r="B6" s="12"/>
      <c r="C6" s="5">
        <v>1763</v>
      </c>
      <c r="D6" s="5">
        <v>1</v>
      </c>
      <c r="E6" s="12"/>
    </row>
    <row r="7" spans="1:5" ht="12">
      <c r="A7" s="11" t="s">
        <v>2</v>
      </c>
      <c r="B7" s="12"/>
      <c r="C7" s="5">
        <v>3</v>
      </c>
      <c r="D7" s="5">
        <v>0</v>
      </c>
      <c r="E7" s="12"/>
    </row>
    <row r="8" spans="1:5" ht="12">
      <c r="A8" s="11" t="s">
        <v>7</v>
      </c>
      <c r="B8" s="12">
        <v>134642</v>
      </c>
      <c r="C8" s="5">
        <f>C6+C7</f>
        <v>1766</v>
      </c>
      <c r="D8" s="5">
        <f>D6+D7</f>
        <v>1</v>
      </c>
      <c r="E8" s="12">
        <f>B8+C8-D8</f>
        <v>136407</v>
      </c>
    </row>
    <row r="9" spans="2:5" ht="12">
      <c r="B9" s="12"/>
      <c r="C9" s="5"/>
      <c r="D9" s="5"/>
      <c r="E9" s="12"/>
    </row>
    <row r="10" spans="1:5" ht="12">
      <c r="A10" s="2" t="s">
        <v>8</v>
      </c>
      <c r="B10" s="12"/>
      <c r="C10" s="5"/>
      <c r="D10" s="5"/>
      <c r="E10" s="12"/>
    </row>
    <row r="11" spans="1:5" ht="12">
      <c r="A11" s="11" t="s">
        <v>9</v>
      </c>
      <c r="B11" s="12">
        <v>17</v>
      </c>
      <c r="C11" s="5">
        <v>0</v>
      </c>
      <c r="D11" s="5">
        <v>0</v>
      </c>
      <c r="E11" s="12">
        <f aca="true" t="shared" si="0" ref="E11:E33">B11+C11-D11</f>
        <v>17</v>
      </c>
    </row>
    <row r="12" spans="1:5" ht="12">
      <c r="A12" s="11" t="s">
        <v>32</v>
      </c>
      <c r="B12" s="12">
        <v>0</v>
      </c>
      <c r="C12" s="5">
        <v>0</v>
      </c>
      <c r="D12" s="5">
        <v>0</v>
      </c>
      <c r="E12" s="12">
        <f t="shared" si="0"/>
        <v>0</v>
      </c>
    </row>
    <row r="13" spans="1:5" ht="12">
      <c r="A13" s="11" t="s">
        <v>10</v>
      </c>
      <c r="B13" s="12">
        <v>0</v>
      </c>
      <c r="C13" s="5">
        <v>0</v>
      </c>
      <c r="D13" s="5">
        <v>0</v>
      </c>
      <c r="E13" s="12">
        <f t="shared" si="0"/>
        <v>0</v>
      </c>
    </row>
    <row r="14" spans="1:5" ht="12">
      <c r="A14" s="11" t="s">
        <v>11</v>
      </c>
      <c r="B14" s="12">
        <v>0</v>
      </c>
      <c r="C14" s="5">
        <v>0</v>
      </c>
      <c r="D14" s="5">
        <v>0</v>
      </c>
      <c r="E14" s="12">
        <f t="shared" si="0"/>
        <v>0</v>
      </c>
    </row>
    <row r="15" spans="1:5" ht="12">
      <c r="A15" s="11" t="s">
        <v>7</v>
      </c>
      <c r="B15" s="12">
        <f>SUM(B11:B14)</f>
        <v>17</v>
      </c>
      <c r="C15" s="5">
        <v>0</v>
      </c>
      <c r="D15" s="5">
        <v>0</v>
      </c>
      <c r="E15" s="12">
        <f t="shared" si="0"/>
        <v>17</v>
      </c>
    </row>
    <row r="16" spans="2:5" ht="12">
      <c r="B16" s="12"/>
      <c r="C16" s="5"/>
      <c r="D16" s="5"/>
      <c r="E16" s="12"/>
    </row>
    <row r="17" spans="1:5" ht="12">
      <c r="A17" s="2" t="s">
        <v>12</v>
      </c>
      <c r="B17" s="12"/>
      <c r="C17" s="5"/>
      <c r="D17" s="5"/>
      <c r="E17" s="12"/>
    </row>
    <row r="18" spans="1:5" ht="12">
      <c r="A18" s="11" t="s">
        <v>13</v>
      </c>
      <c r="B18" s="12">
        <v>12</v>
      </c>
      <c r="C18" s="5">
        <v>4</v>
      </c>
      <c r="D18" s="5">
        <v>0</v>
      </c>
      <c r="E18" s="12">
        <f t="shared" si="0"/>
        <v>16</v>
      </c>
    </row>
    <row r="19" spans="1:5" ht="12">
      <c r="A19" s="11" t="s">
        <v>14</v>
      </c>
      <c r="B19" s="12">
        <v>1207</v>
      </c>
      <c r="C19" s="5">
        <v>0</v>
      </c>
      <c r="D19" s="5">
        <v>0</v>
      </c>
      <c r="E19" s="12">
        <f t="shared" si="0"/>
        <v>1207</v>
      </c>
    </row>
    <row r="20" spans="1:5" ht="12">
      <c r="A20" s="11" t="s">
        <v>15</v>
      </c>
      <c r="B20" s="12">
        <v>124</v>
      </c>
      <c r="C20" s="5">
        <v>6</v>
      </c>
      <c r="D20" s="5">
        <v>0</v>
      </c>
      <c r="E20" s="12">
        <f t="shared" si="0"/>
        <v>130</v>
      </c>
    </row>
    <row r="21" spans="1:5" ht="12">
      <c r="A21" s="11" t="s">
        <v>28</v>
      </c>
      <c r="B21" s="12">
        <v>2</v>
      </c>
      <c r="C21" s="5">
        <v>0</v>
      </c>
      <c r="D21" s="5">
        <v>0</v>
      </c>
      <c r="E21" s="12">
        <f t="shared" si="0"/>
        <v>2</v>
      </c>
    </row>
    <row r="22" spans="1:5" ht="12">
      <c r="A22" s="11" t="s">
        <v>16</v>
      </c>
      <c r="B22" s="12">
        <v>0</v>
      </c>
      <c r="C22" s="5">
        <v>0</v>
      </c>
      <c r="D22" s="5">
        <v>0</v>
      </c>
      <c r="E22" s="12">
        <f t="shared" si="0"/>
        <v>0</v>
      </c>
    </row>
    <row r="23" spans="1:5" ht="12">
      <c r="A23" s="11" t="s">
        <v>17</v>
      </c>
      <c r="B23" s="12">
        <v>1493</v>
      </c>
      <c r="C23" s="5">
        <v>0</v>
      </c>
      <c r="D23" s="5">
        <v>0</v>
      </c>
      <c r="E23" s="12">
        <f t="shared" si="0"/>
        <v>1493</v>
      </c>
    </row>
    <row r="24" spans="1:5" ht="12">
      <c r="A24" s="11" t="s">
        <v>18</v>
      </c>
      <c r="B24" s="12">
        <v>200</v>
      </c>
      <c r="C24" s="5">
        <v>0</v>
      </c>
      <c r="D24" s="5">
        <v>0</v>
      </c>
      <c r="E24" s="12">
        <f t="shared" si="0"/>
        <v>200</v>
      </c>
    </row>
    <row r="25" spans="1:5" s="16" customFormat="1" ht="12">
      <c r="A25" s="16" t="s">
        <v>41</v>
      </c>
      <c r="B25" s="12">
        <v>19954</v>
      </c>
      <c r="C25" s="5">
        <v>1419</v>
      </c>
      <c r="D25" s="5">
        <v>0</v>
      </c>
      <c r="E25" s="12">
        <f t="shared" si="0"/>
        <v>21373</v>
      </c>
    </row>
    <row r="26" spans="1:5" s="12" customFormat="1" ht="12">
      <c r="A26" s="12" t="s">
        <v>29</v>
      </c>
      <c r="B26" s="12">
        <v>454291</v>
      </c>
      <c r="C26" s="5">
        <v>0</v>
      </c>
      <c r="D26" s="5">
        <v>0</v>
      </c>
      <c r="E26" s="12">
        <f t="shared" si="0"/>
        <v>454291</v>
      </c>
    </row>
    <row r="27" spans="1:5" s="12" customFormat="1" ht="12">
      <c r="A27" s="12" t="s">
        <v>20</v>
      </c>
      <c r="B27" s="12">
        <v>46</v>
      </c>
      <c r="C27" s="5">
        <v>1</v>
      </c>
      <c r="D27" s="5">
        <v>0</v>
      </c>
      <c r="E27" s="12">
        <f t="shared" si="0"/>
        <v>47</v>
      </c>
    </row>
    <row r="28" spans="3:5" ht="12">
      <c r="C28" s="1"/>
      <c r="D28" s="1"/>
      <c r="E28" s="12"/>
    </row>
    <row r="29" spans="1:5" ht="12">
      <c r="A29" s="2" t="s">
        <v>21</v>
      </c>
      <c r="C29" s="1"/>
      <c r="D29" s="1"/>
      <c r="E29" s="12"/>
    </row>
    <row r="30" spans="1:5" ht="12">
      <c r="A30" s="11" t="s">
        <v>22</v>
      </c>
      <c r="B30" s="11">
        <v>440</v>
      </c>
      <c r="C30" s="1">
        <v>6</v>
      </c>
      <c r="D30" s="1">
        <v>2</v>
      </c>
      <c r="E30" s="12">
        <f t="shared" si="0"/>
        <v>444</v>
      </c>
    </row>
    <row r="31" spans="1:5" ht="12">
      <c r="A31" s="11" t="s">
        <v>23</v>
      </c>
      <c r="B31" s="11">
        <v>10</v>
      </c>
      <c r="C31" s="1">
        <v>0</v>
      </c>
      <c r="D31" s="1">
        <v>0</v>
      </c>
      <c r="E31" s="12">
        <f t="shared" si="0"/>
        <v>10</v>
      </c>
    </row>
    <row r="32" spans="1:5" ht="12">
      <c r="A32" s="11" t="s">
        <v>24</v>
      </c>
      <c r="B32" s="11">
        <v>1</v>
      </c>
      <c r="C32" s="1">
        <v>0</v>
      </c>
      <c r="D32" s="1">
        <v>0</v>
      </c>
      <c r="E32" s="12">
        <f t="shared" si="0"/>
        <v>1</v>
      </c>
    </row>
    <row r="33" spans="1:5" ht="12">
      <c r="A33" s="11" t="s">
        <v>7</v>
      </c>
      <c r="B33" s="11">
        <f>B30+B31+B32</f>
        <v>451</v>
      </c>
      <c r="C33" s="1">
        <f>C30+C31+C32</f>
        <v>6</v>
      </c>
      <c r="D33" s="1">
        <f>D30+D31+D32</f>
        <v>2</v>
      </c>
      <c r="E33" s="12">
        <f t="shared" si="0"/>
        <v>455</v>
      </c>
    </row>
    <row r="34" spans="3:4" ht="12">
      <c r="C34" s="2"/>
      <c r="D34" s="2"/>
    </row>
    <row r="35" spans="3:4" ht="12">
      <c r="C35" s="2"/>
      <c r="D35" s="2"/>
    </row>
    <row r="36" spans="3:4" ht="12">
      <c r="C36" s="2"/>
      <c r="D36" s="2"/>
    </row>
    <row r="37" spans="3:4" ht="12">
      <c r="C37" s="2"/>
      <c r="D37" s="2"/>
    </row>
    <row r="38" spans="3:4" ht="12">
      <c r="C38" s="2"/>
      <c r="D38" s="2"/>
    </row>
    <row r="39" spans="3:4" ht="12">
      <c r="C39" s="2"/>
      <c r="D39" s="2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Magenau</dc:creator>
  <cp:keywords/>
  <dc:description/>
  <cp:lastModifiedBy>Barbara W. Sterling</cp:lastModifiedBy>
  <cp:lastPrinted>2005-08-11T13:28:56Z</cp:lastPrinted>
  <dcterms:created xsi:type="dcterms:W3CDTF">1999-09-24T17:21:57Z</dcterms:created>
  <dcterms:modified xsi:type="dcterms:W3CDTF">2008-03-18T13:17:16Z</dcterms:modified>
  <cp:category/>
  <cp:version/>
  <cp:contentType/>
  <cp:contentStatus/>
</cp:coreProperties>
</file>