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artmouth-my.sharepoint.com/personal/d28721f_dartmouth_edu/Documents/Statistic Reports/"/>
    </mc:Choice>
  </mc:AlternateContent>
  <bookViews>
    <workbookView xWindow="1488" yWindow="0" windowWidth="29232" windowHeight="12888" tabRatio="738"/>
  </bookViews>
  <sheets>
    <sheet name="All Libraries" sheetId="1" r:id="rId1"/>
    <sheet name="Baker-Berry" sheetId="2" r:id="rId2"/>
    <sheet name="Cook" sheetId="3" r:id="rId3"/>
    <sheet name="Dana" sheetId="4" r:id="rId4"/>
    <sheet name="Feldberg" sheetId="5" r:id="rId5"/>
    <sheet name="Kresge" sheetId="6" r:id="rId6"/>
    <sheet name="Matthews-Fuller" sheetId="7" r:id="rId7"/>
    <sheet name="Paddock" sheetId="12" r:id="rId8"/>
    <sheet name="Rauner" sheetId="9" r:id="rId9"/>
    <sheet name="Sherman" sheetId="10" r:id="rId10"/>
    <sheet name="Biomedical combined" sheetId="11" r:id="rId11"/>
  </sheets>
  <definedNames>
    <definedName name="_xlnm.Print_Area" localSheetId="0">'All Libraries'!$A$1:$F$77</definedName>
    <definedName name="_xlnm.Print_Area" localSheetId="1">'Baker-Berry'!$A$1:$F$64</definedName>
    <definedName name="_xlnm.Print_Area" localSheetId="10">'Biomedical combined'!#REF!</definedName>
    <definedName name="_xlnm.Print_Area" localSheetId="2">Cook!#REF!</definedName>
    <definedName name="_xlnm.Print_Area" localSheetId="3">Dana!#REF!</definedName>
    <definedName name="_xlnm.Print_Area" localSheetId="4">Feldberg!#REF!</definedName>
    <definedName name="_xlnm.Print_Area" localSheetId="5">Kresge!#REF!</definedName>
    <definedName name="_xlnm.Print_Area" localSheetId="6">'Matthews-Fuller'!#REF!</definedName>
    <definedName name="_xlnm.Print_Area" localSheetId="7">Paddock!$A$1:$F$64</definedName>
    <definedName name="_xlnm.Print_Area" localSheetId="8">Rauner!#REF!</definedName>
    <definedName name="_xlnm.Print_Area" localSheetId="9">Sherman!$A$1:$F$64</definedName>
    <definedName name="_xlnm.Print_Titles" localSheetId="0">'All Libraries'!$1:$2</definedName>
    <definedName name="_xlnm.Print_Titles" localSheetId="1">'Baker-Berry'!$1:$2</definedName>
    <definedName name="_xlnm.Print_Titles" localSheetId="10">'Biomedical combined'!$1:$2</definedName>
    <definedName name="_xlnm.Print_Titles" localSheetId="2">Cook!$1:$2</definedName>
    <definedName name="_xlnm.Print_Titles" localSheetId="3">Dana!$1:$2</definedName>
    <definedName name="_xlnm.Print_Titles" localSheetId="4">Feldberg!$1:$2</definedName>
    <definedName name="_xlnm.Print_Titles" localSheetId="5">Kresge!$1:$2</definedName>
    <definedName name="_xlnm.Print_Titles" localSheetId="6">'Matthews-Fuller'!$1:$2</definedName>
    <definedName name="_xlnm.Print_Titles" localSheetId="7">Paddock!$1:$2</definedName>
    <definedName name="_xlnm.Print_Titles" localSheetId="8">Rauner!$1:$2</definedName>
    <definedName name="_xlnm.Print_Titles" localSheetId="9">Sherman!$1:$2</definedName>
    <definedName name="Z_F9645DFC_A270_41E5_B2F8_4DE12B667C0F_.wvu.PrintArea" localSheetId="0" hidden="1">'All Libraries'!$A$1:$F$77</definedName>
    <definedName name="Z_F9645DFC_A270_41E5_B2F8_4DE12B667C0F_.wvu.PrintArea" localSheetId="1" hidden="1">'Baker-Berry'!$A$1:$F$64</definedName>
    <definedName name="Z_F9645DFC_A270_41E5_B2F8_4DE12B667C0F_.wvu.PrintTitles" localSheetId="0" hidden="1">'All Libraries'!$1:$2</definedName>
    <definedName name="Z_F9645DFC_A270_41E5_B2F8_4DE12B667C0F_.wvu.PrintTitles" localSheetId="1" hidden="1">'Baker-Berry'!$1:$2</definedName>
    <definedName name="Z_F9645DFC_A270_41E5_B2F8_4DE12B667C0F_.wvu.PrintTitles" localSheetId="10" hidden="1">'Biomedical combined'!$1:$2</definedName>
    <definedName name="Z_F9645DFC_A270_41E5_B2F8_4DE12B667C0F_.wvu.PrintTitles" localSheetId="2" hidden="1">Cook!$1:$2</definedName>
    <definedName name="Z_F9645DFC_A270_41E5_B2F8_4DE12B667C0F_.wvu.PrintTitles" localSheetId="3" hidden="1">Dana!$1:$2</definedName>
    <definedName name="Z_F9645DFC_A270_41E5_B2F8_4DE12B667C0F_.wvu.PrintTitles" localSheetId="4" hidden="1">Feldberg!$1:$2</definedName>
    <definedName name="Z_F9645DFC_A270_41E5_B2F8_4DE12B667C0F_.wvu.PrintTitles" localSheetId="5" hidden="1">Kresge!$1:$2</definedName>
    <definedName name="Z_F9645DFC_A270_41E5_B2F8_4DE12B667C0F_.wvu.PrintTitles" localSheetId="6" hidden="1">'Matthews-Fuller'!$1:$2</definedName>
    <definedName name="Z_F9645DFC_A270_41E5_B2F8_4DE12B667C0F_.wvu.PrintTitles" localSheetId="7" hidden="1">Paddock!$1:$2</definedName>
    <definedName name="Z_F9645DFC_A270_41E5_B2F8_4DE12B667C0F_.wvu.PrintTitles" localSheetId="8" hidden="1">Rauner!$1:$2</definedName>
    <definedName name="Z_F9645DFC_A270_41E5_B2F8_4DE12B667C0F_.wvu.PrintTitles" localSheetId="9" hidden="1">Sherman!$1:$2</definedName>
  </definedNames>
  <calcPr calcId="162913"/>
  <customWorkbookViews>
    <customWorkbookView name="BWS - Personal View" guid="{F9645DFC-A270-41E5-B2F8-4DE12B667C0F}" mergeInterval="0" personalView="1" maximized="1" windowWidth="1831" windowHeight="823" tabRatio="738" activeSheetId="1"/>
  </customWorkbookViews>
</workbook>
</file>

<file path=xl/calcChain.xml><?xml version="1.0" encoding="utf-8"?>
<calcChain xmlns="http://schemas.openxmlformats.org/spreadsheetml/2006/main">
  <c r="D62" i="1" l="1"/>
  <c r="E62" i="1"/>
  <c r="F62" i="1"/>
  <c r="E62" i="2"/>
  <c r="E62" i="4"/>
  <c r="E62" i="10"/>
  <c r="F58" i="1" l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C17" i="1"/>
  <c r="D17" i="1"/>
  <c r="C19" i="1"/>
  <c r="D19" i="1"/>
  <c r="C21" i="1"/>
  <c r="D21" i="1"/>
  <c r="C23" i="1"/>
  <c r="D23" i="1"/>
  <c r="C25" i="1"/>
  <c r="C28" i="1"/>
  <c r="D28" i="1"/>
  <c r="C30" i="1"/>
  <c r="D30" i="1"/>
  <c r="C32" i="1"/>
  <c r="D32" i="1"/>
  <c r="C34" i="1"/>
  <c r="D34" i="1"/>
  <c r="C36" i="1"/>
  <c r="D36" i="1"/>
  <c r="C38" i="1"/>
  <c r="D38" i="1"/>
  <c r="C40" i="1"/>
  <c r="D40" i="1"/>
  <c r="C42" i="1"/>
  <c r="D42" i="1"/>
  <c r="C44" i="1"/>
  <c r="D44" i="1"/>
  <c r="C46" i="1"/>
  <c r="D46" i="1"/>
  <c r="C48" i="1"/>
  <c r="D48" i="1"/>
  <c r="C50" i="1"/>
  <c r="D50" i="1"/>
  <c r="C55" i="1"/>
  <c r="C59" i="1"/>
  <c r="D59" i="1"/>
  <c r="C60" i="1"/>
  <c r="D60" i="1"/>
  <c r="C61" i="1"/>
  <c r="D61" i="1"/>
  <c r="C62" i="1"/>
  <c r="C63" i="1"/>
  <c r="D63" i="1"/>
  <c r="D6" i="1"/>
  <c r="D8" i="1"/>
  <c r="D10" i="1"/>
  <c r="D12" i="1"/>
  <c r="D4" i="1"/>
  <c r="C6" i="1"/>
  <c r="C8" i="1"/>
  <c r="C10" i="1"/>
  <c r="C12" i="1"/>
  <c r="C4" i="1"/>
  <c r="D55" i="11" l="1"/>
  <c r="C55" i="11"/>
  <c r="E55" i="11" s="1"/>
  <c r="D55" i="10"/>
  <c r="C55" i="10"/>
  <c r="E55" i="10" s="1"/>
  <c r="D52" i="10"/>
  <c r="D56" i="10" s="1"/>
  <c r="C52" i="10"/>
  <c r="E52" i="10" s="1"/>
  <c r="D55" i="9"/>
  <c r="C55" i="9"/>
  <c r="E55" i="9" s="1"/>
  <c r="D52" i="9"/>
  <c r="D56" i="9" s="1"/>
  <c r="C52" i="9"/>
  <c r="E52" i="9" s="1"/>
  <c r="D55" i="12"/>
  <c r="C55" i="12"/>
  <c r="E55" i="12" s="1"/>
  <c r="D52" i="12"/>
  <c r="D56" i="12" s="1"/>
  <c r="C52" i="12"/>
  <c r="D55" i="7"/>
  <c r="E55" i="7" s="1"/>
  <c r="C55" i="7"/>
  <c r="D52" i="7"/>
  <c r="D56" i="7" s="1"/>
  <c r="C52" i="7"/>
  <c r="E52" i="7" s="1"/>
  <c r="C55" i="6"/>
  <c r="D52" i="6"/>
  <c r="D56" i="6" s="1"/>
  <c r="C52" i="6"/>
  <c r="C55" i="5"/>
  <c r="D52" i="5"/>
  <c r="D56" i="5" s="1"/>
  <c r="C52" i="5"/>
  <c r="D55" i="4"/>
  <c r="C55" i="4"/>
  <c r="E55" i="4" s="1"/>
  <c r="D52" i="4"/>
  <c r="C52" i="4"/>
  <c r="D55" i="3"/>
  <c r="C55" i="3"/>
  <c r="E55" i="3" s="1"/>
  <c r="D52" i="3"/>
  <c r="D56" i="3" s="1"/>
  <c r="C52" i="3"/>
  <c r="E52" i="3" s="1"/>
  <c r="D52" i="2"/>
  <c r="C57" i="2"/>
  <c r="C52" i="2"/>
  <c r="C56" i="2" s="1"/>
  <c r="D56" i="2"/>
  <c r="C55" i="2"/>
  <c r="D54" i="2"/>
  <c r="C54" i="2"/>
  <c r="E52" i="12" l="1"/>
  <c r="E52" i="6"/>
  <c r="E52" i="5"/>
  <c r="C52" i="1"/>
  <c r="E52" i="4"/>
  <c r="D56" i="4"/>
  <c r="D56" i="1" s="1"/>
  <c r="D52" i="1"/>
  <c r="C56" i="10"/>
  <c r="E56" i="10" s="1"/>
  <c r="C56" i="9"/>
  <c r="E56" i="9" s="1"/>
  <c r="C56" i="12"/>
  <c r="E56" i="12" s="1"/>
  <c r="C56" i="7"/>
  <c r="E56" i="7" s="1"/>
  <c r="C56" i="6"/>
  <c r="E56" i="6" s="1"/>
  <c r="C56" i="5"/>
  <c r="E56" i="5" s="1"/>
  <c r="C56" i="4"/>
  <c r="C56" i="3"/>
  <c r="E56" i="3" s="1"/>
  <c r="E63" i="1"/>
  <c r="F63" i="1" s="1"/>
  <c r="E61" i="1"/>
  <c r="F61" i="1" s="1"/>
  <c r="E60" i="1"/>
  <c r="F60" i="1" s="1"/>
  <c r="F59" i="1"/>
  <c r="E50" i="1"/>
  <c r="F50" i="1" s="1"/>
  <c r="E48" i="1"/>
  <c r="F48" i="1" s="1"/>
  <c r="E46" i="1"/>
  <c r="F46" i="1" s="1"/>
  <c r="E44" i="1"/>
  <c r="F44" i="1" s="1"/>
  <c r="E42" i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F27" i="1"/>
  <c r="F26" i="1"/>
  <c r="F24" i="1"/>
  <c r="E23" i="1"/>
  <c r="F23" i="1" s="1"/>
  <c r="F22" i="1"/>
  <c r="E21" i="1"/>
  <c r="F21" i="1" s="1"/>
  <c r="F20" i="1"/>
  <c r="E19" i="1"/>
  <c r="F19" i="1" s="1"/>
  <c r="F18" i="1"/>
  <c r="E17" i="1"/>
  <c r="F17" i="1" s="1"/>
  <c r="F16" i="1"/>
  <c r="F15" i="1"/>
  <c r="E12" i="1"/>
  <c r="E10" i="1"/>
  <c r="E8" i="1"/>
  <c r="E6" i="1"/>
  <c r="E4" i="1"/>
  <c r="E52" i="1" l="1"/>
  <c r="F52" i="1" s="1"/>
  <c r="E56" i="4"/>
  <c r="C56" i="1"/>
  <c r="E56" i="1" s="1"/>
  <c r="F56" i="1" s="1"/>
  <c r="E64" i="1"/>
  <c r="F64" i="1" s="1"/>
  <c r="D64" i="10" l="1"/>
  <c r="C64" i="10"/>
  <c r="E63" i="10"/>
  <c r="F63" i="10" s="1"/>
  <c r="F61" i="10"/>
  <c r="E61" i="10"/>
  <c r="E60" i="10"/>
  <c r="F60" i="10" s="1"/>
  <c r="F59" i="10"/>
  <c r="F58" i="10"/>
  <c r="F56" i="10"/>
  <c r="F55" i="10"/>
  <c r="F53" i="10"/>
  <c r="F52" i="10"/>
  <c r="E51" i="10"/>
  <c r="F51" i="10" s="1"/>
  <c r="E50" i="10"/>
  <c r="F50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D25" i="10"/>
  <c r="C25" i="10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D14" i="10"/>
  <c r="D54" i="10" s="1"/>
  <c r="D57" i="10" s="1"/>
  <c r="C14" i="10"/>
  <c r="C54" i="10" s="1"/>
  <c r="E13" i="10"/>
  <c r="E12" i="10"/>
  <c r="E11" i="10"/>
  <c r="E10" i="10"/>
  <c r="E9" i="10"/>
  <c r="E8" i="10"/>
  <c r="E7" i="10"/>
  <c r="E6" i="10"/>
  <c r="E5" i="10"/>
  <c r="E4" i="10"/>
  <c r="D64" i="9"/>
  <c r="C64" i="9"/>
  <c r="F63" i="9"/>
  <c r="E63" i="9"/>
  <c r="F61" i="9"/>
  <c r="E61" i="9"/>
  <c r="E60" i="9"/>
  <c r="E64" i="9" s="1"/>
  <c r="F64" i="9" s="1"/>
  <c r="F59" i="9"/>
  <c r="F58" i="9"/>
  <c r="F56" i="9"/>
  <c r="F55" i="9"/>
  <c r="F53" i="9"/>
  <c r="F52" i="9"/>
  <c r="F51" i="9"/>
  <c r="E51" i="9"/>
  <c r="E50" i="9"/>
  <c r="F50" i="9" s="1"/>
  <c r="F49" i="9"/>
  <c r="E49" i="9"/>
  <c r="E48" i="9"/>
  <c r="F48" i="9" s="1"/>
  <c r="F47" i="9"/>
  <c r="E47" i="9"/>
  <c r="E46" i="9"/>
  <c r="F46" i="9" s="1"/>
  <c r="F45" i="9"/>
  <c r="E45" i="9"/>
  <c r="E44" i="9"/>
  <c r="F44" i="9" s="1"/>
  <c r="F43" i="9"/>
  <c r="E43" i="9"/>
  <c r="E42" i="9"/>
  <c r="F42" i="9" s="1"/>
  <c r="F41" i="9"/>
  <c r="E41" i="9"/>
  <c r="E40" i="9"/>
  <c r="F40" i="9" s="1"/>
  <c r="F39" i="9"/>
  <c r="E39" i="9"/>
  <c r="E38" i="9"/>
  <c r="F38" i="9" s="1"/>
  <c r="F37" i="9"/>
  <c r="E37" i="9"/>
  <c r="E36" i="9"/>
  <c r="F36" i="9" s="1"/>
  <c r="F35" i="9"/>
  <c r="E35" i="9"/>
  <c r="E34" i="9"/>
  <c r="F34" i="9" s="1"/>
  <c r="F33" i="9"/>
  <c r="E33" i="9"/>
  <c r="E32" i="9"/>
  <c r="F32" i="9" s="1"/>
  <c r="F31" i="9"/>
  <c r="E31" i="9"/>
  <c r="E30" i="9"/>
  <c r="F30" i="9" s="1"/>
  <c r="F29" i="9"/>
  <c r="E29" i="9"/>
  <c r="E28" i="9"/>
  <c r="F28" i="9" s="1"/>
  <c r="F27" i="9"/>
  <c r="E27" i="9"/>
  <c r="E26" i="9"/>
  <c r="F26" i="9" s="1"/>
  <c r="D25" i="9"/>
  <c r="C25" i="9"/>
  <c r="E25" i="9" s="1"/>
  <c r="F25" i="9" s="1"/>
  <c r="F24" i="9"/>
  <c r="E24" i="9"/>
  <c r="E23" i="9"/>
  <c r="F23" i="9" s="1"/>
  <c r="F22" i="9"/>
  <c r="E22" i="9"/>
  <c r="E21" i="9"/>
  <c r="F21" i="9" s="1"/>
  <c r="F20" i="9"/>
  <c r="E20" i="9"/>
  <c r="E19" i="9"/>
  <c r="F19" i="9" s="1"/>
  <c r="F18" i="9"/>
  <c r="E18" i="9"/>
  <c r="E17" i="9"/>
  <c r="F17" i="9" s="1"/>
  <c r="F16" i="9"/>
  <c r="E16" i="9"/>
  <c r="E15" i="9"/>
  <c r="F15" i="9" s="1"/>
  <c r="D14" i="9"/>
  <c r="D54" i="9" s="1"/>
  <c r="D57" i="9" s="1"/>
  <c r="C14" i="9"/>
  <c r="E13" i="9"/>
  <c r="E12" i="9"/>
  <c r="E11" i="9"/>
  <c r="E10" i="9"/>
  <c r="E9" i="9"/>
  <c r="E8" i="9"/>
  <c r="E7" i="9"/>
  <c r="E6" i="9"/>
  <c r="E5" i="9"/>
  <c r="E4" i="9"/>
  <c r="D64" i="12"/>
  <c r="C64" i="12"/>
  <c r="E63" i="12"/>
  <c r="F63" i="12" s="1"/>
  <c r="E61" i="12"/>
  <c r="F61" i="12" s="1"/>
  <c r="E60" i="12"/>
  <c r="F60" i="12" s="1"/>
  <c r="F59" i="12"/>
  <c r="F58" i="12"/>
  <c r="F56" i="12"/>
  <c r="F55" i="12"/>
  <c r="F53" i="12"/>
  <c r="F52" i="12"/>
  <c r="E51" i="12"/>
  <c r="F51" i="12" s="1"/>
  <c r="E50" i="12"/>
  <c r="F50" i="12" s="1"/>
  <c r="E49" i="12"/>
  <c r="F49" i="12" s="1"/>
  <c r="E48" i="12"/>
  <c r="F48" i="12" s="1"/>
  <c r="E47" i="12"/>
  <c r="F47" i="12" s="1"/>
  <c r="E46" i="12"/>
  <c r="F46" i="12" s="1"/>
  <c r="E45" i="12"/>
  <c r="F45" i="12" s="1"/>
  <c r="E44" i="12"/>
  <c r="F44" i="12" s="1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D25" i="12"/>
  <c r="C25" i="12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D14" i="12"/>
  <c r="D54" i="12" s="1"/>
  <c r="D57" i="12" s="1"/>
  <c r="C14" i="12"/>
  <c r="C54" i="12" s="1"/>
  <c r="E13" i="12"/>
  <c r="E12" i="12"/>
  <c r="E11" i="12"/>
  <c r="E10" i="12"/>
  <c r="E9" i="12"/>
  <c r="E8" i="12"/>
  <c r="E7" i="12"/>
  <c r="E6" i="12"/>
  <c r="E5" i="12"/>
  <c r="E4" i="12"/>
  <c r="D64" i="7"/>
  <c r="C64" i="7"/>
  <c r="E63" i="7"/>
  <c r="F63" i="7" s="1"/>
  <c r="F61" i="7"/>
  <c r="E61" i="7"/>
  <c r="E60" i="7"/>
  <c r="E64" i="7" s="1"/>
  <c r="F64" i="7" s="1"/>
  <c r="F59" i="7"/>
  <c r="F58" i="7"/>
  <c r="F56" i="7"/>
  <c r="F55" i="7"/>
  <c r="F53" i="7"/>
  <c r="F52" i="7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5" i="7"/>
  <c r="C25" i="7"/>
  <c r="E25" i="7" s="1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D14" i="7"/>
  <c r="D54" i="7" s="1"/>
  <c r="D57" i="7" s="1"/>
  <c r="C14" i="7"/>
  <c r="E13" i="7"/>
  <c r="E12" i="7"/>
  <c r="E11" i="7"/>
  <c r="E10" i="7"/>
  <c r="E9" i="7"/>
  <c r="E8" i="7"/>
  <c r="E7" i="7"/>
  <c r="E6" i="7"/>
  <c r="E5" i="7"/>
  <c r="E4" i="7"/>
  <c r="D64" i="6"/>
  <c r="C64" i="6"/>
  <c r="E63" i="6"/>
  <c r="F63" i="6" s="1"/>
  <c r="F61" i="6"/>
  <c r="E61" i="6"/>
  <c r="E60" i="6"/>
  <c r="E64" i="6" s="1"/>
  <c r="F64" i="6" s="1"/>
  <c r="F59" i="6"/>
  <c r="F58" i="6"/>
  <c r="F56" i="6"/>
  <c r="F53" i="6"/>
  <c r="F52" i="6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D25" i="6"/>
  <c r="D55" i="6" s="1"/>
  <c r="E55" i="6" s="1"/>
  <c r="F55" i="6" s="1"/>
  <c r="C25" i="6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D14" i="6"/>
  <c r="D54" i="6" s="1"/>
  <c r="C14" i="6"/>
  <c r="E13" i="6"/>
  <c r="E12" i="6"/>
  <c r="E11" i="6"/>
  <c r="E10" i="6"/>
  <c r="E9" i="6"/>
  <c r="E8" i="6"/>
  <c r="E7" i="6"/>
  <c r="E6" i="6"/>
  <c r="E5" i="6"/>
  <c r="E4" i="6"/>
  <c r="D64" i="5"/>
  <c r="C64" i="5"/>
  <c r="E63" i="5"/>
  <c r="F63" i="5" s="1"/>
  <c r="F61" i="5"/>
  <c r="E61" i="5"/>
  <c r="F60" i="5"/>
  <c r="E60" i="5"/>
  <c r="F59" i="5"/>
  <c r="F58" i="5"/>
  <c r="F56" i="5"/>
  <c r="F53" i="5"/>
  <c r="F52" i="5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D25" i="5"/>
  <c r="C25" i="5"/>
  <c r="E24" i="5"/>
  <c r="F24" i="5" s="1"/>
  <c r="E23" i="5"/>
  <c r="F23" i="5" s="1"/>
  <c r="E22" i="5"/>
  <c r="F22" i="5" s="1"/>
  <c r="E21" i="5"/>
  <c r="F21" i="5" s="1"/>
  <c r="E20" i="5"/>
  <c r="F20" i="5" s="1"/>
  <c r="E19" i="5"/>
  <c r="E18" i="5"/>
  <c r="F18" i="5" s="1"/>
  <c r="E17" i="5"/>
  <c r="F17" i="5" s="1"/>
  <c r="E16" i="5"/>
  <c r="F16" i="5" s="1"/>
  <c r="E15" i="5"/>
  <c r="F15" i="5" s="1"/>
  <c r="D14" i="5"/>
  <c r="D54" i="5" s="1"/>
  <c r="C14" i="5"/>
  <c r="C54" i="5" s="1"/>
  <c r="E13" i="5"/>
  <c r="E12" i="5"/>
  <c r="E11" i="5"/>
  <c r="E10" i="5"/>
  <c r="E9" i="5"/>
  <c r="E8" i="5"/>
  <c r="E7" i="5"/>
  <c r="E6" i="5"/>
  <c r="E5" i="5"/>
  <c r="E4" i="5"/>
  <c r="D64" i="4"/>
  <c r="C64" i="4"/>
  <c r="E63" i="4"/>
  <c r="F63" i="4" s="1"/>
  <c r="E61" i="4"/>
  <c r="E64" i="4" s="1"/>
  <c r="F64" i="4" s="1"/>
  <c r="F60" i="4"/>
  <c r="F59" i="4"/>
  <c r="F58" i="4"/>
  <c r="F56" i="4"/>
  <c r="F55" i="4"/>
  <c r="F53" i="4"/>
  <c r="F52" i="4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D25" i="4"/>
  <c r="C25" i="4"/>
  <c r="E25" i="4" s="1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D14" i="4"/>
  <c r="D54" i="4" s="1"/>
  <c r="D57" i="4" s="1"/>
  <c r="C14" i="4"/>
  <c r="E13" i="4"/>
  <c r="E12" i="4"/>
  <c r="E11" i="4"/>
  <c r="E10" i="4"/>
  <c r="E9" i="4"/>
  <c r="E8" i="4"/>
  <c r="E7" i="4"/>
  <c r="E6" i="4"/>
  <c r="E5" i="4"/>
  <c r="E4" i="4"/>
  <c r="D64" i="3"/>
  <c r="C64" i="3"/>
  <c r="E63" i="3"/>
  <c r="F63" i="3" s="1"/>
  <c r="F61" i="3"/>
  <c r="E61" i="3"/>
  <c r="E60" i="3"/>
  <c r="F60" i="3" s="1"/>
  <c r="F59" i="3"/>
  <c r="F58" i="3"/>
  <c r="F56" i="3"/>
  <c r="F55" i="3"/>
  <c r="F53" i="3"/>
  <c r="F52" i="3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D25" i="3"/>
  <c r="C25" i="3"/>
  <c r="E25" i="3" s="1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D14" i="3"/>
  <c r="C14" i="3"/>
  <c r="E13" i="3"/>
  <c r="E12" i="3"/>
  <c r="E11" i="3"/>
  <c r="E10" i="3"/>
  <c r="E9" i="3"/>
  <c r="E8" i="3"/>
  <c r="E7" i="3"/>
  <c r="E6" i="3"/>
  <c r="E5" i="3"/>
  <c r="E4" i="3"/>
  <c r="E14" i="10" l="1"/>
  <c r="F14" i="10" s="1"/>
  <c r="E54" i="10"/>
  <c r="F54" i="10" s="1"/>
  <c r="C57" i="10"/>
  <c r="E57" i="10" s="1"/>
  <c r="F57" i="10" s="1"/>
  <c r="E14" i="9"/>
  <c r="F14" i="9" s="1"/>
  <c r="C54" i="9"/>
  <c r="E14" i="12"/>
  <c r="F14" i="12" s="1"/>
  <c r="E54" i="12"/>
  <c r="F54" i="12" s="1"/>
  <c r="C57" i="12"/>
  <c r="E57" i="12" s="1"/>
  <c r="F57" i="12" s="1"/>
  <c r="E14" i="7"/>
  <c r="F14" i="7" s="1"/>
  <c r="C54" i="7"/>
  <c r="D57" i="6"/>
  <c r="E25" i="6"/>
  <c r="F25" i="6" s="1"/>
  <c r="E14" i="6"/>
  <c r="F14" i="6" s="1"/>
  <c r="C54" i="6"/>
  <c r="D55" i="5"/>
  <c r="E25" i="5"/>
  <c r="F25" i="5" s="1"/>
  <c r="E54" i="5"/>
  <c r="F54" i="5" s="1"/>
  <c r="C57" i="5"/>
  <c r="E14" i="5"/>
  <c r="F14" i="5" s="1"/>
  <c r="F61" i="4"/>
  <c r="E14" i="4"/>
  <c r="F14" i="4" s="1"/>
  <c r="C54" i="4"/>
  <c r="D14" i="1"/>
  <c r="D54" i="3"/>
  <c r="E14" i="3"/>
  <c r="F14" i="3" s="1"/>
  <c r="C14" i="1"/>
  <c r="C54" i="3"/>
  <c r="E64" i="10"/>
  <c r="F64" i="10" s="1"/>
  <c r="F60" i="9"/>
  <c r="E64" i="12"/>
  <c r="F64" i="12" s="1"/>
  <c r="F60" i="7"/>
  <c r="F60" i="6"/>
  <c r="E64" i="5"/>
  <c r="F64" i="5" s="1"/>
  <c r="E64" i="3"/>
  <c r="F64" i="3" s="1"/>
  <c r="E54" i="9" l="1"/>
  <c r="F54" i="9" s="1"/>
  <c r="C57" i="9"/>
  <c r="E57" i="9" s="1"/>
  <c r="F57" i="9" s="1"/>
  <c r="E54" i="7"/>
  <c r="F54" i="7" s="1"/>
  <c r="C57" i="7"/>
  <c r="E57" i="7" s="1"/>
  <c r="F57" i="7" s="1"/>
  <c r="E54" i="6"/>
  <c r="F54" i="6" s="1"/>
  <c r="C57" i="6"/>
  <c r="E57" i="6" s="1"/>
  <c r="F57" i="6" s="1"/>
  <c r="E55" i="5"/>
  <c r="F55" i="5" s="1"/>
  <c r="D57" i="5"/>
  <c r="E57" i="5" s="1"/>
  <c r="F57" i="5" s="1"/>
  <c r="E54" i="4"/>
  <c r="F54" i="4" s="1"/>
  <c r="C57" i="4"/>
  <c r="E57" i="4" s="1"/>
  <c r="F57" i="4" s="1"/>
  <c r="E14" i="1"/>
  <c r="F14" i="1" s="1"/>
  <c r="D54" i="1"/>
  <c r="D57" i="3"/>
  <c r="E54" i="3"/>
  <c r="F54" i="3" s="1"/>
  <c r="C54" i="1"/>
  <c r="C57" i="3"/>
  <c r="D64" i="2"/>
  <c r="D64" i="1" s="1"/>
  <c r="C64" i="2"/>
  <c r="C64" i="1" s="1"/>
  <c r="E54" i="1" l="1"/>
  <c r="F54" i="1" s="1"/>
  <c r="E57" i="3"/>
  <c r="F57" i="3" s="1"/>
  <c r="C57" i="1"/>
  <c r="C62" i="11"/>
  <c r="D62" i="11"/>
  <c r="E62" i="11"/>
  <c r="F62" i="11" l="1"/>
  <c r="C15" i="11"/>
  <c r="C16" i="11"/>
  <c r="C18" i="11"/>
  <c r="C20" i="11"/>
  <c r="C21" i="11"/>
  <c r="C22" i="11"/>
  <c r="C23" i="11"/>
  <c r="C24" i="11"/>
  <c r="E71" i="1"/>
  <c r="F53" i="2" l="1"/>
  <c r="F58" i="2"/>
  <c r="F59" i="2"/>
  <c r="E61" i="2"/>
  <c r="F61" i="2" s="1"/>
  <c r="E63" i="2"/>
  <c r="F63" i="2" s="1"/>
  <c r="E5" i="2"/>
  <c r="E7" i="2"/>
  <c r="E9" i="2"/>
  <c r="E11" i="2"/>
  <c r="E13" i="2"/>
  <c r="E15" i="2"/>
  <c r="F15" i="2" s="1"/>
  <c r="E16" i="2"/>
  <c r="F16" i="2" s="1"/>
  <c r="E18" i="2"/>
  <c r="F18" i="2" s="1"/>
  <c r="E20" i="2"/>
  <c r="F20" i="2" s="1"/>
  <c r="E21" i="2"/>
  <c r="F21" i="2" s="1"/>
  <c r="E22" i="2"/>
  <c r="F22" i="2" s="1"/>
  <c r="E23" i="2"/>
  <c r="F23" i="2" s="1"/>
  <c r="E24" i="2"/>
  <c r="F24" i="2" s="1"/>
  <c r="E26" i="2"/>
  <c r="F26" i="2" s="1"/>
  <c r="E27" i="2"/>
  <c r="F27" i="2" s="1"/>
  <c r="E29" i="2"/>
  <c r="F29" i="2" s="1"/>
  <c r="E31" i="2"/>
  <c r="F31" i="2" s="1"/>
  <c r="E33" i="2"/>
  <c r="F33" i="2" s="1"/>
  <c r="E35" i="2"/>
  <c r="F35" i="2" s="1"/>
  <c r="E37" i="2"/>
  <c r="F37" i="2" s="1"/>
  <c r="E39" i="2"/>
  <c r="F39" i="2" s="1"/>
  <c r="E41" i="2"/>
  <c r="F41" i="2" s="1"/>
  <c r="E43" i="2"/>
  <c r="F43" i="2" s="1"/>
  <c r="E45" i="2"/>
  <c r="F45" i="2" s="1"/>
  <c r="E47" i="2"/>
  <c r="F47" i="2" s="1"/>
  <c r="E49" i="2"/>
  <c r="F49" i="2" s="1"/>
  <c r="E51" i="2"/>
  <c r="F51" i="2" s="1"/>
  <c r="C17" i="11" l="1"/>
  <c r="C19" i="11"/>
  <c r="C25" i="11" l="1"/>
  <c r="D64" i="11"/>
  <c r="E51" i="11" l="1"/>
  <c r="F51" i="11" s="1"/>
  <c r="E49" i="11"/>
  <c r="F49" i="11" s="1"/>
  <c r="E47" i="11"/>
  <c r="F47" i="11" s="1"/>
  <c r="E6" i="2" l="1"/>
  <c r="E10" i="2"/>
  <c r="E17" i="2"/>
  <c r="F17" i="2" s="1"/>
  <c r="E28" i="2"/>
  <c r="F28" i="2" s="1"/>
  <c r="E32" i="2"/>
  <c r="F32" i="2" s="1"/>
  <c r="E36" i="2"/>
  <c r="F36" i="2" s="1"/>
  <c r="E40" i="2"/>
  <c r="F40" i="2" s="1"/>
  <c r="E44" i="2"/>
  <c r="F44" i="2" s="1"/>
  <c r="E48" i="2"/>
  <c r="F48" i="2" s="1"/>
  <c r="E8" i="2"/>
  <c r="E12" i="2"/>
  <c r="E19" i="2"/>
  <c r="F19" i="2" s="1"/>
  <c r="E30" i="2"/>
  <c r="F30" i="2" s="1"/>
  <c r="E34" i="2"/>
  <c r="F34" i="2" s="1"/>
  <c r="E38" i="2"/>
  <c r="F38" i="2" s="1"/>
  <c r="E42" i="2"/>
  <c r="F42" i="2" s="1"/>
  <c r="E46" i="2"/>
  <c r="F46" i="2" s="1"/>
  <c r="E50" i="2"/>
  <c r="F50" i="2" s="1"/>
  <c r="E46" i="11"/>
  <c r="F46" i="11" s="1"/>
  <c r="C64" i="11"/>
  <c r="E50" i="11"/>
  <c r="F50" i="11" s="1"/>
  <c r="E48" i="11"/>
  <c r="F48" i="11" s="1"/>
  <c r="E56" i="2" l="1"/>
  <c r="F56" i="2" s="1"/>
  <c r="E64" i="11"/>
  <c r="E4" i="2"/>
  <c r="D25" i="2"/>
  <c r="E60" i="2"/>
  <c r="D55" i="2" l="1"/>
  <c r="D25" i="1"/>
  <c r="E25" i="1" s="1"/>
  <c r="F25" i="1" s="1"/>
  <c r="F60" i="2"/>
  <c r="E64" i="2"/>
  <c r="F64" i="2" s="1"/>
  <c r="D14" i="2"/>
  <c r="C14" i="2"/>
  <c r="C25" i="2"/>
  <c r="D57" i="2" l="1"/>
  <c r="D57" i="1" s="1"/>
  <c r="E57" i="1" s="1"/>
  <c r="F57" i="1" s="1"/>
  <c r="D55" i="1"/>
  <c r="E55" i="1" s="1"/>
  <c r="F55" i="1" s="1"/>
  <c r="E52" i="2"/>
  <c r="F52" i="2" s="1"/>
  <c r="E14" i="2"/>
  <c r="F14" i="2" s="1"/>
  <c r="E55" i="2"/>
  <c r="F55" i="2" s="1"/>
  <c r="E25" i="2"/>
  <c r="F25" i="2" s="1"/>
  <c r="E57" i="2" l="1"/>
  <c r="F57" i="2" s="1"/>
  <c r="E54" i="2"/>
  <c r="F54" i="2" s="1"/>
  <c r="E67" i="1" l="1"/>
  <c r="E69" i="1" l="1"/>
  <c r="E70" i="1"/>
  <c r="F76" i="1" l="1"/>
  <c r="F72" i="1" l="1"/>
  <c r="E15" i="11" l="1"/>
  <c r="F15" i="11" s="1"/>
  <c r="E16" i="11"/>
  <c r="F16" i="11" s="1"/>
  <c r="E18" i="11"/>
  <c r="F18" i="11" s="1"/>
  <c r="E20" i="11"/>
  <c r="F20" i="11" s="1"/>
  <c r="E21" i="11"/>
  <c r="F21" i="11" s="1"/>
  <c r="E22" i="11"/>
  <c r="F22" i="11" s="1"/>
  <c r="E23" i="11"/>
  <c r="F23" i="11" s="1"/>
  <c r="E24" i="11"/>
  <c r="F24" i="11" s="1"/>
  <c r="E26" i="11"/>
  <c r="F26" i="11" s="1"/>
  <c r="E27" i="11"/>
  <c r="F27" i="11" s="1"/>
  <c r="E41" i="11"/>
  <c r="F41" i="11" s="1"/>
  <c r="E43" i="11"/>
  <c r="F43" i="11" s="1"/>
  <c r="E45" i="11"/>
  <c r="F45" i="11" s="1"/>
  <c r="F53" i="11"/>
  <c r="E58" i="11"/>
  <c r="F58" i="11" s="1"/>
  <c r="E59" i="11"/>
  <c r="F59" i="11" s="1"/>
  <c r="D15" i="11"/>
  <c r="D16" i="11"/>
  <c r="D18" i="11"/>
  <c r="D20" i="11"/>
  <c r="D21" i="11"/>
  <c r="D22" i="11"/>
  <c r="D23" i="11"/>
  <c r="D24" i="11"/>
  <c r="C26" i="11"/>
  <c r="D26" i="11"/>
  <c r="C27" i="11"/>
  <c r="D27" i="11"/>
  <c r="C29" i="11"/>
  <c r="D29" i="11"/>
  <c r="C31" i="11"/>
  <c r="D31" i="11"/>
  <c r="C33" i="11"/>
  <c r="D33" i="11"/>
  <c r="C35" i="11"/>
  <c r="D35" i="11"/>
  <c r="C37" i="11"/>
  <c r="D37" i="11"/>
  <c r="C39" i="11"/>
  <c r="D39" i="11"/>
  <c r="C41" i="11"/>
  <c r="D41" i="11"/>
  <c r="C43" i="11"/>
  <c r="D43" i="11"/>
  <c r="C45" i="11"/>
  <c r="D45" i="11"/>
  <c r="C58" i="11"/>
  <c r="D58" i="11"/>
  <c r="C59" i="11"/>
  <c r="D59" i="11"/>
  <c r="C60" i="11"/>
  <c r="D60" i="11"/>
  <c r="C61" i="11"/>
  <c r="D61" i="11"/>
  <c r="C63" i="11"/>
  <c r="D63" i="11"/>
  <c r="C7" i="11"/>
  <c r="D7" i="11"/>
  <c r="C9" i="11"/>
  <c r="D9" i="11"/>
  <c r="C11" i="11"/>
  <c r="D11" i="11"/>
  <c r="E63" i="11" l="1"/>
  <c r="F63" i="11" s="1"/>
  <c r="E61" i="11"/>
  <c r="F61" i="11" s="1"/>
  <c r="E60" i="11" l="1"/>
  <c r="F60" i="11" s="1"/>
  <c r="F64" i="11" l="1"/>
  <c r="C5" i="11" l="1"/>
  <c r="D5" i="11"/>
  <c r="C13" i="11"/>
  <c r="D13" i="11"/>
  <c r="C38" i="11" l="1"/>
  <c r="C42" i="11"/>
  <c r="C10" i="11"/>
  <c r="C32" i="11"/>
  <c r="C36" i="11"/>
  <c r="C40" i="11"/>
  <c r="C52" i="11" s="1"/>
  <c r="C56" i="11" s="1"/>
  <c r="C44" i="11"/>
  <c r="C8" i="11"/>
  <c r="C12" i="11"/>
  <c r="C30" i="11"/>
  <c r="E68" i="1" l="1"/>
  <c r="E72" i="1" s="1"/>
  <c r="E76" i="1"/>
  <c r="D34" i="11" l="1"/>
  <c r="D17" i="11" l="1"/>
  <c r="D19" i="11"/>
  <c r="D4" i="11"/>
  <c r="D6" i="11"/>
  <c r="D42" i="11" l="1"/>
  <c r="D44" i="11"/>
  <c r="D28" i="11"/>
  <c r="D40" i="11"/>
  <c r="D32" i="11"/>
  <c r="E19" i="11"/>
  <c r="F19" i="11" s="1"/>
  <c r="D36" i="11"/>
  <c r="C34" i="11"/>
  <c r="D8" i="11"/>
  <c r="E8" i="11"/>
  <c r="D38" i="11"/>
  <c r="D30" i="11"/>
  <c r="D52" i="11" s="1"/>
  <c r="D56" i="11" l="1"/>
  <c r="E56" i="11" s="1"/>
  <c r="E52" i="11"/>
  <c r="E32" i="11"/>
  <c r="F32" i="11" s="1"/>
  <c r="E42" i="11"/>
  <c r="F42" i="11" s="1"/>
  <c r="E34" i="11"/>
  <c r="F34" i="11" s="1"/>
  <c r="E44" i="11"/>
  <c r="F44" i="11" s="1"/>
  <c r="E30" i="11"/>
  <c r="F30" i="11" s="1"/>
  <c r="D25" i="11"/>
  <c r="E38" i="11"/>
  <c r="F38" i="11" s="1"/>
  <c r="E17" i="11"/>
  <c r="F17" i="11" s="1"/>
  <c r="E36" i="11"/>
  <c r="F36" i="11" s="1"/>
  <c r="F55" i="11" l="1"/>
  <c r="E25" i="11"/>
  <c r="F25" i="11" s="1"/>
  <c r="D10" i="11" l="1"/>
  <c r="E10" i="11" s="1"/>
  <c r="D12" i="11"/>
  <c r="E12" i="11" s="1"/>
  <c r="D14" i="11" l="1"/>
  <c r="D54" i="11" s="1"/>
  <c r="D57" i="11" s="1"/>
  <c r="C28" i="11" l="1"/>
  <c r="F52" i="11" l="1"/>
  <c r="F56" i="11"/>
  <c r="C4" i="11" l="1"/>
  <c r="E4" i="11"/>
  <c r="E6" i="11" l="1"/>
  <c r="C6" i="11"/>
  <c r="C14" i="11" l="1"/>
  <c r="C54" i="11" s="1"/>
  <c r="E54" i="11" l="1"/>
  <c r="F54" i="11" s="1"/>
  <c r="C57" i="11"/>
  <c r="E57" i="11" s="1"/>
  <c r="F57" i="11" s="1"/>
  <c r="E14" i="11"/>
  <c r="F14" i="11" s="1"/>
  <c r="C75" i="1" l="1"/>
  <c r="C77" i="1" s="1"/>
  <c r="E28" i="11" l="1"/>
  <c r="F28" i="11" s="1"/>
  <c r="E31" i="11"/>
  <c r="F31" i="11" s="1"/>
  <c r="E29" i="11"/>
  <c r="F29" i="11" s="1"/>
  <c r="E33" i="11"/>
  <c r="F33" i="11" s="1"/>
  <c r="E35" i="11"/>
  <c r="F35" i="11" s="1"/>
  <c r="E37" i="11"/>
  <c r="F37" i="11" s="1"/>
  <c r="E39" i="11"/>
  <c r="F39" i="11" s="1"/>
  <c r="E40" i="11"/>
  <c r="F40" i="11" s="1"/>
  <c r="D75" i="1" l="1"/>
  <c r="D77" i="1" s="1"/>
  <c r="E75" i="1" l="1"/>
  <c r="E77" i="1" s="1"/>
  <c r="F75" i="1"/>
  <c r="F77" i="1" s="1"/>
</calcChain>
</file>

<file path=xl/comments1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0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1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2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3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4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5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6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7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8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9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sharedStrings.xml><?xml version="1.0" encoding="utf-8"?>
<sst xmlns="http://schemas.openxmlformats.org/spreadsheetml/2006/main" count="542" uniqueCount="68">
  <si>
    <t>Books</t>
  </si>
  <si>
    <t>Microforms</t>
  </si>
  <si>
    <t>Serial Vols.</t>
  </si>
  <si>
    <t>TOTAL</t>
  </si>
  <si>
    <t>Other</t>
  </si>
  <si>
    <t>Rauner</t>
  </si>
  <si>
    <t>Slides</t>
  </si>
  <si>
    <t>Paddock</t>
  </si>
  <si>
    <t>Kresge</t>
  </si>
  <si>
    <t>Dana</t>
  </si>
  <si>
    <t>Govt docs</t>
  </si>
  <si>
    <t>Printed Material</t>
  </si>
  <si>
    <t>CD-Roms</t>
  </si>
  <si>
    <t>Sound Rec.</t>
  </si>
  <si>
    <t>Video</t>
  </si>
  <si>
    <t>Motion Picture/Film</t>
  </si>
  <si>
    <t>Manuscripts</t>
  </si>
  <si>
    <t>Photographs</t>
  </si>
  <si>
    <t>Other Formats</t>
  </si>
  <si>
    <t>Cook</t>
  </si>
  <si>
    <t>Feldberg</t>
  </si>
  <si>
    <t>Sherman</t>
  </si>
  <si>
    <t>Cumulative Printed</t>
  </si>
  <si>
    <t>Film</t>
  </si>
  <si>
    <t>Fiche</t>
  </si>
  <si>
    <t>Holdings</t>
  </si>
  <si>
    <t>Added</t>
  </si>
  <si>
    <t>Discarded</t>
  </si>
  <si>
    <t>Manuscripts (linear feet)</t>
  </si>
  <si>
    <t>Current serial titles</t>
  </si>
  <si>
    <t>Serials (printed)</t>
  </si>
  <si>
    <t>Serials (microform)</t>
  </si>
  <si>
    <t>Network Resources</t>
  </si>
  <si>
    <t>Continuing Resources</t>
  </si>
  <si>
    <t>Collections &amp; Databases</t>
  </si>
  <si>
    <t>Biomedical</t>
  </si>
  <si>
    <t>Dana &amp; Matthews-Fuller</t>
  </si>
  <si>
    <t>Printed</t>
  </si>
  <si>
    <t>E monographs</t>
  </si>
  <si>
    <t>Net</t>
  </si>
  <si>
    <t xml:space="preserve">Card </t>
  </si>
  <si>
    <t xml:space="preserve">Print 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</si>
  <si>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Printed Volumes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</si>
  <si>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Microforms</t>
    </r>
  </si>
  <si>
    <r>
      <t>TOTAL</t>
    </r>
    <r>
      <rPr>
        <sz val="10"/>
        <rFont val="Arial"/>
        <family val="2"/>
      </rPr>
      <t xml:space="preserve"> Other Formats</t>
    </r>
  </si>
  <si>
    <t>Serials (electronic)</t>
  </si>
  <si>
    <t>Serials (other non-print)</t>
  </si>
  <si>
    <t>Matthews-Fuller Health Sciences</t>
  </si>
  <si>
    <t>DVD-ROM/Diskettes</t>
  </si>
  <si>
    <t>Maps-Including Mon class. as Atlases</t>
  </si>
  <si>
    <t>Maps-Including Mon class. as Atlases-Including Mon class. as Atlases</t>
  </si>
  <si>
    <t>Storage Books</t>
  </si>
  <si>
    <t>Storage Serials</t>
  </si>
  <si>
    <t>Streaming Audio</t>
  </si>
  <si>
    <t>Streaming Video</t>
  </si>
  <si>
    <t>E -Monographs</t>
  </si>
  <si>
    <t xml:space="preserve">Cumulative Micro </t>
  </si>
  <si>
    <t>Cumulative Other Formats</t>
  </si>
  <si>
    <t>FY16</t>
  </si>
  <si>
    <t xml:space="preserve">  Board Games</t>
  </si>
  <si>
    <t xml:space="preserve">  Video Games</t>
  </si>
  <si>
    <t>Monographs</t>
  </si>
  <si>
    <t>FY17</t>
  </si>
  <si>
    <t>GRAND TOTAL</t>
  </si>
  <si>
    <t>\</t>
  </si>
  <si>
    <t>Baker-Berry</t>
  </si>
  <si>
    <t>All libraries FY17</t>
  </si>
  <si>
    <t>Updated as of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</si>
</sst>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_);[Red]\(0\)"/>
  </numFmts>
  <fonts count="27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8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name val="Helv"/>
    </font>
    <font>
      <i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Geneva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theme="6" tint="-0.499984740745262"/>
      <name val="Geneva"/>
      <family val="2"/>
    </font>
    <font>
      <sz val="10"/>
      <color theme="6" tint="-0.499984740745262"/>
      <name val="Arial"/>
      <family val="2"/>
    </font>
    <font>
      <sz val="9"/>
      <name val="Arial"/>
      <family val="2"/>
    </font>
    <font>
      <sz val="9"/>
      <name val="Geneva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sz val="10"/>
      <color rgb="FF006600"/>
      <name val="Genev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/>
    <xf numFmtId="0" fontId="4" fillId="0" borderId="0" xfId="0" applyNumberFormat="1" applyFont="1" applyFill="1" applyBorder="1"/>
    <xf numFmtId="3" fontId="5" fillId="0" borderId="0" xfId="0" applyNumberFormat="1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7" fontId="4" fillId="0" borderId="0" xfId="0" applyNumberFormat="1" applyFont="1" applyFill="1" applyBorder="1"/>
    <xf numFmtId="3" fontId="4" fillId="0" borderId="0" xfId="0" applyNumberFormat="1" applyFont="1" applyFill="1" applyBorder="1"/>
    <xf numFmtId="3" fontId="9" fillId="0" borderId="0" xfId="1" applyNumberFormat="1" applyFont="1" applyBorder="1"/>
    <xf numFmtId="3" fontId="5" fillId="0" borderId="0" xfId="1" applyNumberFormat="1" applyFont="1" applyFill="1" applyBorder="1"/>
    <xf numFmtId="3" fontId="5" fillId="0" borderId="0" xfId="1" applyNumberFormat="1" applyFont="1" applyFill="1"/>
    <xf numFmtId="3" fontId="5" fillId="0" borderId="0" xfId="0" applyNumberFormat="1" applyFont="1" applyFill="1" applyBorder="1" applyAlignment="1"/>
    <xf numFmtId="3" fontId="5" fillId="0" borderId="0" xfId="1" applyNumberFormat="1" applyFont="1" applyFill="1" applyBorder="1" applyAlignment="1"/>
    <xf numFmtId="3" fontId="5" fillId="0" borderId="0" xfId="0" applyNumberFormat="1" applyFont="1" applyFill="1"/>
    <xf numFmtId="17" fontId="5" fillId="0" borderId="0" xfId="0" applyNumberFormat="1" applyFont="1" applyFill="1"/>
    <xf numFmtId="0" fontId="9" fillId="0" borderId="0" xfId="0" applyFont="1" applyFill="1" applyBorder="1"/>
    <xf numFmtId="43" fontId="4" fillId="0" borderId="0" xfId="1" applyFont="1" applyFill="1" applyBorder="1"/>
    <xf numFmtId="3" fontId="9" fillId="0" borderId="0" xfId="0" applyNumberFormat="1" applyFont="1" applyFill="1" applyBorder="1"/>
    <xf numFmtId="0" fontId="9" fillId="0" borderId="0" xfId="0" applyNumberFormat="1" applyFont="1" applyFill="1" applyBorder="1"/>
    <xf numFmtId="43" fontId="5" fillId="0" borderId="0" xfId="1" applyFont="1" applyFill="1"/>
    <xf numFmtId="0" fontId="5" fillId="0" borderId="0" xfId="0" applyFont="1" applyBorder="1"/>
    <xf numFmtId="0" fontId="5" fillId="0" borderId="0" xfId="0" applyNumberFormat="1" applyFont="1" applyFill="1" applyBorder="1"/>
    <xf numFmtId="37" fontId="4" fillId="0" borderId="0" xfId="1" applyNumberFormat="1" applyFont="1" applyFill="1" applyBorder="1" applyAlignment="1">
      <alignment horizontal="center" vertical="center"/>
    </xf>
    <xf numFmtId="37" fontId="5" fillId="0" borderId="0" xfId="1" applyNumberFormat="1" applyFont="1" applyFill="1" applyBorder="1"/>
    <xf numFmtId="37" fontId="4" fillId="0" borderId="0" xfId="0" applyNumberFormat="1" applyFont="1" applyFill="1" applyBorder="1"/>
    <xf numFmtId="37" fontId="4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/>
    <xf numFmtId="0" fontId="5" fillId="0" borderId="0" xfId="0" applyFont="1" applyFill="1" applyAlignment="1"/>
    <xf numFmtId="165" fontId="4" fillId="0" borderId="0" xfId="0" applyNumberFormat="1" applyFont="1" applyFill="1"/>
    <xf numFmtId="0" fontId="10" fillId="0" borderId="0" xfId="0" applyFont="1" applyFill="1" applyBorder="1"/>
    <xf numFmtId="3" fontId="11" fillId="0" borderId="0" xfId="0" applyNumberFormat="1" applyFont="1" applyFill="1" applyBorder="1"/>
    <xf numFmtId="0" fontId="9" fillId="0" borderId="0" xfId="0" applyFont="1" applyFill="1"/>
    <xf numFmtId="0" fontId="10" fillId="0" borderId="0" xfId="0" applyFont="1" applyFill="1"/>
    <xf numFmtId="0" fontId="5" fillId="0" borderId="0" xfId="0" applyNumberFormat="1" applyFont="1" applyFill="1" applyBorder="1" applyAlignment="1"/>
    <xf numFmtId="0" fontId="4" fillId="0" borderId="0" xfId="0" applyNumberFormat="1" applyFont="1" applyBorder="1"/>
    <xf numFmtId="0" fontId="5" fillId="0" borderId="0" xfId="0" applyNumberFormat="1" applyFont="1" applyBorder="1"/>
    <xf numFmtId="164" fontId="5" fillId="0" borderId="0" xfId="1" applyNumberFormat="1" applyFont="1" applyBorder="1"/>
    <xf numFmtId="0" fontId="4" fillId="0" borderId="0" xfId="0" applyFont="1"/>
    <xf numFmtId="0" fontId="5" fillId="0" borderId="0" xfId="0" applyFont="1"/>
    <xf numFmtId="1" fontId="5" fillId="0" borderId="0" xfId="0" applyNumberFormat="1" applyFont="1" applyFill="1"/>
    <xf numFmtId="41" fontId="13" fillId="0" borderId="0" xfId="2" applyNumberFormat="1" applyFont="1" applyFill="1" applyBorder="1"/>
    <xf numFmtId="41" fontId="14" fillId="0" borderId="0" xfId="2" applyNumberFormat="1" applyFont="1" applyFill="1" applyBorder="1"/>
    <xf numFmtId="41" fontId="14" fillId="0" borderId="0" xfId="2" applyNumberFormat="1" applyFont="1" applyFill="1"/>
    <xf numFmtId="41" fontId="15" fillId="0" borderId="0" xfId="2" applyNumberFormat="1" applyFont="1" applyFill="1" applyBorder="1"/>
    <xf numFmtId="41" fontId="16" fillId="0" borderId="0" xfId="2" applyNumberFormat="1" applyFont="1" applyFill="1"/>
    <xf numFmtId="0" fontId="5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164" fontId="9" fillId="0" borderId="0" xfId="1" applyNumberFormat="1" applyFont="1" applyBorder="1"/>
    <xf numFmtId="166" fontId="5" fillId="0" borderId="0" xfId="0" applyNumberFormat="1" applyFont="1" applyFill="1"/>
    <xf numFmtId="166" fontId="4" fillId="0" borderId="0" xfId="0" applyNumberFormat="1" applyFont="1" applyFill="1" applyBorder="1"/>
    <xf numFmtId="166" fontId="5" fillId="0" borderId="0" xfId="0" applyNumberFormat="1" applyFont="1" applyFill="1" applyBorder="1"/>
    <xf numFmtId="166" fontId="9" fillId="0" borderId="0" xfId="0" applyNumberFormat="1" applyFont="1"/>
    <xf numFmtId="166" fontId="5" fillId="0" borderId="0" xfId="0" applyNumberFormat="1" applyFont="1" applyFill="1" applyBorder="1" applyAlignment="1">
      <alignment horizontal="left" indent="1"/>
    </xf>
    <xf numFmtId="166" fontId="5" fillId="0" borderId="0" xfId="1" applyNumberFormat="1" applyFont="1" applyFill="1" applyBorder="1"/>
    <xf numFmtId="166" fontId="9" fillId="0" borderId="0" xfId="0" applyNumberFormat="1" applyFont="1" applyFill="1" applyBorder="1"/>
    <xf numFmtId="166" fontId="9" fillId="0" borderId="0" xfId="1" applyNumberFormat="1" applyFont="1" applyBorder="1"/>
    <xf numFmtId="166" fontId="9" fillId="0" borderId="0" xfId="0" applyNumberFormat="1" applyFont="1" applyBorder="1" applyAlignment="1">
      <alignment horizontal="left" indent="1"/>
    </xf>
    <xf numFmtId="166" fontId="12" fillId="0" borderId="0" xfId="0" applyNumberFormat="1" applyFont="1" applyFill="1" applyBorder="1"/>
    <xf numFmtId="166" fontId="5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166" fontId="5" fillId="0" borderId="0" xfId="1" applyNumberFormat="1" applyFont="1" applyFill="1" applyBorder="1" applyAlignment="1"/>
    <xf numFmtId="166" fontId="6" fillId="0" borderId="0" xfId="0" applyNumberFormat="1" applyFont="1" applyFill="1" applyBorder="1" applyAlignment="1"/>
    <xf numFmtId="166" fontId="5" fillId="0" borderId="0" xfId="1" applyNumberFormat="1" applyFont="1" applyFill="1"/>
    <xf numFmtId="166" fontId="4" fillId="0" borderId="0" xfId="0" applyNumberFormat="1" applyFont="1" applyBorder="1"/>
    <xf numFmtId="166" fontId="5" fillId="0" borderId="0" xfId="0" applyNumberFormat="1" applyFont="1" applyBorder="1"/>
    <xf numFmtId="164" fontId="4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/>
    <xf numFmtId="164" fontId="15" fillId="0" borderId="0" xfId="1" applyNumberFormat="1" applyFont="1" applyFill="1" applyBorder="1"/>
    <xf numFmtId="164" fontId="5" fillId="0" borderId="0" xfId="1" applyNumberFormat="1" applyFont="1" applyFill="1" applyBorder="1"/>
    <xf numFmtId="164" fontId="16" fillId="0" borderId="0" xfId="1" applyNumberFormat="1" applyFont="1" applyFill="1" applyBorder="1"/>
    <xf numFmtId="164" fontId="14" fillId="0" borderId="0" xfId="1" applyNumberFormat="1" applyFont="1" applyFill="1" applyBorder="1"/>
    <xf numFmtId="164" fontId="5" fillId="0" borderId="0" xfId="1" applyNumberFormat="1" applyFont="1" applyFill="1"/>
    <xf numFmtId="164" fontId="16" fillId="0" borderId="0" xfId="1" applyNumberFormat="1" applyFont="1" applyFill="1"/>
    <xf numFmtId="164" fontId="17" fillId="0" borderId="0" xfId="1" applyNumberFormat="1" applyFont="1" applyBorder="1"/>
    <xf numFmtId="3" fontId="16" fillId="0" borderId="0" xfId="1" applyNumberFormat="1" applyFont="1" applyFill="1" applyBorder="1"/>
    <xf numFmtId="164" fontId="18" fillId="0" borderId="0" xfId="1" applyNumberFormat="1" applyFont="1" applyFill="1" applyBorder="1"/>
    <xf numFmtId="0" fontId="19" fillId="0" borderId="0" xfId="0" applyFont="1" applyFill="1" applyBorder="1" applyAlignment="1"/>
    <xf numFmtId="0" fontId="9" fillId="0" borderId="0" xfId="0" applyFont="1" applyBorder="1"/>
    <xf numFmtId="1" fontId="4" fillId="0" borderId="0" xfId="0" applyNumberFormat="1" applyFont="1" applyFill="1" applyBorder="1"/>
    <xf numFmtId="164" fontId="0" fillId="0" borderId="0" xfId="1" applyNumberFormat="1" applyFont="1" applyFill="1" applyBorder="1"/>
    <xf numFmtId="164" fontId="21" fillId="0" borderId="0" xfId="1" applyNumberFormat="1" applyFont="1" applyFill="1"/>
    <xf numFmtId="41" fontId="21" fillId="0" borderId="0" xfId="2" applyNumberFormat="1" applyFont="1" applyFill="1"/>
    <xf numFmtId="37" fontId="16" fillId="0" borderId="0" xfId="1" applyNumberFormat="1" applyFont="1" applyFill="1"/>
    <xf numFmtId="164" fontId="5" fillId="0" borderId="0" xfId="1" applyNumberFormat="1" applyFont="1" applyFill="1" applyBorder="1" applyAlignment="1">
      <alignment horizontal="right"/>
    </xf>
    <xf numFmtId="164" fontId="21" fillId="0" borderId="0" xfId="1" applyNumberFormat="1" applyFont="1" applyFill="1" applyBorder="1"/>
    <xf numFmtId="3" fontId="14" fillId="0" borderId="0" xfId="1" applyNumberFormat="1" applyFont="1" applyFill="1" applyBorder="1"/>
    <xf numFmtId="3" fontId="22" fillId="0" borderId="0" xfId="0" applyNumberFormat="1" applyFont="1" applyFill="1" applyBorder="1"/>
    <xf numFmtId="38" fontId="5" fillId="0" borderId="0" xfId="1" applyNumberFormat="1" applyFont="1" applyFill="1" applyBorder="1"/>
    <xf numFmtId="164" fontId="20" fillId="0" borderId="0" xfId="1" applyNumberFormat="1" applyFont="1" applyFill="1" applyBorder="1"/>
    <xf numFmtId="164" fontId="16" fillId="0" borderId="0" xfId="1" applyNumberFormat="1" applyFont="1" applyFill="1" applyBorder="1" applyAlignment="1"/>
    <xf numFmtId="37" fontId="5" fillId="0" borderId="0" xfId="3" applyNumberFormat="1" applyFont="1" applyFill="1" applyBorder="1"/>
    <xf numFmtId="0" fontId="5" fillId="0" borderId="0" xfId="3" applyFont="1" applyFill="1"/>
    <xf numFmtId="37" fontId="5" fillId="0" borderId="0" xfId="3" applyNumberFormat="1" applyFont="1" applyFill="1" applyBorder="1" applyAlignment="1"/>
    <xf numFmtId="37" fontId="5" fillId="0" borderId="0" xfId="3" applyNumberFormat="1" applyFont="1" applyFill="1"/>
    <xf numFmtId="0" fontId="5" fillId="0" borderId="0" xfId="3" applyNumberFormat="1" applyFont="1" applyBorder="1"/>
    <xf numFmtId="0" fontId="9" fillId="0" borderId="0" xfId="3" applyFont="1" applyBorder="1"/>
    <xf numFmtId="166" fontId="5" fillId="0" borderId="0" xfId="3" applyNumberFormat="1" applyFont="1" applyBorder="1"/>
    <xf numFmtId="164" fontId="5" fillId="0" borderId="0" xfId="4" applyNumberFormat="1" applyFont="1" applyFill="1" applyBorder="1"/>
    <xf numFmtId="0" fontId="4" fillId="0" borderId="0" xfId="3" applyNumberFormat="1" applyFont="1" applyBorder="1"/>
    <xf numFmtId="0" fontId="4" fillId="0" borderId="0" xfId="3" applyFont="1" applyFill="1" applyBorder="1" applyAlignment="1"/>
    <xf numFmtId="166" fontId="6" fillId="0" borderId="0" xfId="3" applyNumberFormat="1" applyFont="1" applyFill="1" applyBorder="1" applyAlignment="1"/>
    <xf numFmtId="0" fontId="5" fillId="0" borderId="0" xfId="3" applyFont="1" applyFill="1" applyBorder="1" applyAlignment="1"/>
    <xf numFmtId="166" fontId="5" fillId="0" borderId="0" xfId="3" applyNumberFormat="1" applyFont="1" applyFill="1" applyBorder="1" applyAlignment="1"/>
    <xf numFmtId="37" fontId="5" fillId="0" borderId="0" xfId="4" applyNumberFormat="1" applyFont="1" applyFill="1" applyBorder="1" applyAlignment="1"/>
    <xf numFmtId="3" fontId="5" fillId="0" borderId="0" xfId="3" applyNumberFormat="1" applyFont="1" applyFill="1" applyBorder="1" applyAlignment="1"/>
    <xf numFmtId="0" fontId="5" fillId="0" borderId="0" xfId="3" applyFont="1" applyFill="1" applyBorder="1" applyAlignment="1">
      <alignment horizontal="left" indent="1"/>
    </xf>
    <xf numFmtId="3" fontId="5" fillId="0" borderId="0" xfId="3" applyNumberFormat="1" applyFont="1" applyFill="1" applyBorder="1"/>
    <xf numFmtId="0" fontId="4" fillId="0" borderId="0" xfId="3" applyFont="1" applyFill="1" applyBorder="1"/>
    <xf numFmtId="3" fontId="9" fillId="0" borderId="0" xfId="4" applyNumberFormat="1" applyFont="1" applyBorder="1"/>
    <xf numFmtId="0" fontId="5" fillId="0" borderId="0" xfId="3" applyFont="1" applyFill="1" applyBorder="1"/>
    <xf numFmtId="0" fontId="9" fillId="0" borderId="0" xfId="3" applyFont="1" applyBorder="1" applyAlignment="1">
      <alignment horizontal="left" indent="1"/>
    </xf>
    <xf numFmtId="166" fontId="5" fillId="0" borderId="0" xfId="3" applyNumberFormat="1" applyFont="1" applyFill="1"/>
    <xf numFmtId="166" fontId="9" fillId="0" borderId="0" xfId="3" applyNumberFormat="1" applyFont="1"/>
    <xf numFmtId="166" fontId="5" fillId="0" borderId="0" xfId="4" applyNumberFormat="1" applyFont="1" applyFill="1" applyBorder="1"/>
    <xf numFmtId="166" fontId="5" fillId="0" borderId="0" xfId="3" applyNumberFormat="1" applyFont="1" applyFill="1" applyBorder="1"/>
    <xf numFmtId="166" fontId="9" fillId="0" borderId="0" xfId="3" applyNumberFormat="1" applyFont="1" applyFill="1" applyBorder="1"/>
    <xf numFmtId="0" fontId="9" fillId="0" borderId="0" xfId="3" applyFont="1" applyFill="1"/>
    <xf numFmtId="37" fontId="4" fillId="0" borderId="0" xfId="3" applyNumberFormat="1" applyFont="1" applyFill="1" applyBorder="1"/>
    <xf numFmtId="0" fontId="4" fillId="0" borderId="0" xfId="3" applyNumberFormat="1" applyFont="1" applyFill="1" applyBorder="1"/>
    <xf numFmtId="165" fontId="4" fillId="0" borderId="0" xfId="3" applyNumberFormat="1" applyFont="1" applyFill="1"/>
    <xf numFmtId="37" fontId="4" fillId="0" borderId="0" xfId="4" applyNumberFormat="1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center"/>
    </xf>
    <xf numFmtId="166" fontId="9" fillId="0" borderId="0" xfId="0" applyNumberFormat="1" applyFont="1" applyBorder="1"/>
    <xf numFmtId="164" fontId="5" fillId="0" borderId="0" xfId="0" applyNumberFormat="1" applyFont="1" applyFill="1"/>
    <xf numFmtId="164" fontId="9" fillId="0" borderId="0" xfId="0" applyNumberFormat="1" applyFont="1" applyFill="1" applyBorder="1"/>
    <xf numFmtId="37" fontId="9" fillId="0" borderId="0" xfId="0" applyNumberFormat="1" applyFont="1" applyFill="1" applyBorder="1"/>
    <xf numFmtId="43" fontId="4" fillId="0" borderId="0" xfId="1" applyFont="1" applyFill="1" applyBorder="1" applyAlignment="1">
      <alignment horizontal="center" vertical="center"/>
    </xf>
    <xf numFmtId="38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Alignment="1">
      <alignment horizontal="center"/>
    </xf>
    <xf numFmtId="164" fontId="24" fillId="0" borderId="0" xfId="1" applyNumberFormat="1" applyFont="1" applyFill="1" applyBorder="1"/>
    <xf numFmtId="164" fontId="25" fillId="0" borderId="0" xfId="1" applyNumberFormat="1" applyFont="1" applyFill="1" applyBorder="1"/>
    <xf numFmtId="164" fontId="26" fillId="0" borderId="0" xfId="1" applyNumberFormat="1" applyFont="1" applyBorder="1"/>
    <xf numFmtId="164" fontId="25" fillId="0" borderId="0" xfId="1" applyNumberFormat="1" applyFont="1" applyFill="1"/>
    <xf numFmtId="1" fontId="5" fillId="0" borderId="0" xfId="1" applyNumberFormat="1" applyFont="1" applyBorder="1"/>
    <xf numFmtId="0" fontId="4" fillId="0" borderId="0" xfId="0" applyFont="1" applyBorder="1"/>
    <xf numFmtId="164" fontId="16" fillId="0" borderId="0" xfId="1" applyNumberFormat="1" applyFont="1" applyBorder="1"/>
  </cellXfs>
  <cellStyles count="7">
    <cellStyle name="Comma" xfId="1" builtinId="3"/>
    <cellStyle name="Comma 2" xfId="4"/>
    <cellStyle name="Comma 3" xfId="6"/>
    <cellStyle name="Currency" xfId="2" builtinId="4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8"/>
  <sheetViews>
    <sheetView showZero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ColWidth="9.125" defaultRowHeight="13.2"/>
  <cols>
    <col min="1" max="1" width="23" style="3" customWidth="1"/>
    <col min="2" max="2" width="14.75" style="3" customWidth="1"/>
    <col min="3" max="3" width="14.75" style="22" customWidth="1"/>
    <col min="4" max="4" width="14.75" style="87" customWidth="1"/>
    <col min="5" max="5" width="14.75" style="86" customWidth="1"/>
    <col min="6" max="6" width="14.75" style="3" customWidth="1"/>
    <col min="7" max="16384" width="9.125" style="3"/>
  </cols>
  <sheetData>
    <row r="1" spans="1:8">
      <c r="A1" s="2" t="s">
        <v>66</v>
      </c>
      <c r="B1" s="28" t="s">
        <v>25</v>
      </c>
      <c r="C1" s="68" t="s">
        <v>26</v>
      </c>
      <c r="D1" s="69" t="s">
        <v>27</v>
      </c>
      <c r="E1" s="134" t="s">
        <v>39</v>
      </c>
      <c r="F1" s="28" t="s">
        <v>25</v>
      </c>
    </row>
    <row r="2" spans="1:8">
      <c r="A2" s="2"/>
      <c r="B2" s="70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  <c r="H2" s="3" t="s">
        <v>67</v>
      </c>
    </row>
    <row r="3" spans="1:8">
      <c r="A3" s="2" t="s">
        <v>11</v>
      </c>
      <c r="B3" s="83"/>
      <c r="C3" s="71"/>
      <c r="D3" s="72"/>
      <c r="E3" s="136"/>
      <c r="F3" s="27"/>
    </row>
    <row r="4" spans="1:8">
      <c r="A4" s="48" t="s">
        <v>0</v>
      </c>
      <c r="B4" s="73"/>
      <c r="C4" s="39">
        <f>SUM('Baker-Berry:Sherman'!C4)</f>
        <v>22851</v>
      </c>
      <c r="D4" s="142">
        <f>SUM('Baker-Berry:Sherman'!D4)</f>
        <v>12812</v>
      </c>
      <c r="E4" s="137">
        <f>C4-D4</f>
        <v>10039</v>
      </c>
      <c r="F4" s="26"/>
    </row>
    <row r="5" spans="1:8">
      <c r="A5" s="48"/>
      <c r="B5" s="73"/>
      <c r="C5" s="39"/>
      <c r="D5" s="142"/>
      <c r="E5" s="137"/>
      <c r="F5" s="26"/>
    </row>
    <row r="6" spans="1:8">
      <c r="A6" s="48" t="s">
        <v>2</v>
      </c>
      <c r="B6" s="73"/>
      <c r="C6" s="39">
        <f>SUM('Baker-Berry:Sherman'!C6)</f>
        <v>10972</v>
      </c>
      <c r="D6" s="142">
        <f>SUM('Baker-Berry:Sherman'!D6)</f>
        <v>15131</v>
      </c>
      <c r="E6" s="137">
        <f t="shared" ref="E6:E52" si="0">C6-D6</f>
        <v>-4159</v>
      </c>
      <c r="F6" s="26"/>
    </row>
    <row r="7" spans="1:8">
      <c r="A7" s="48"/>
      <c r="B7" s="73"/>
      <c r="C7" s="39"/>
      <c r="D7" s="142"/>
      <c r="E7" s="137"/>
      <c r="F7" s="26"/>
    </row>
    <row r="8" spans="1:8">
      <c r="A8" s="48" t="s">
        <v>10</v>
      </c>
      <c r="B8" s="73"/>
      <c r="C8" s="39">
        <f>SUM('Baker-Berry:Sherman'!C8)</f>
        <v>0</v>
      </c>
      <c r="D8" s="142">
        <f>SUM('Baker-Berry:Sherman'!D8)</f>
        <v>1</v>
      </c>
      <c r="E8" s="137">
        <f t="shared" si="0"/>
        <v>-1</v>
      </c>
      <c r="F8" s="26"/>
    </row>
    <row r="9" spans="1:8">
      <c r="A9" s="1"/>
      <c r="B9" s="73"/>
      <c r="C9" s="39"/>
      <c r="D9" s="142"/>
      <c r="E9" s="137"/>
      <c r="F9" s="26"/>
    </row>
    <row r="10" spans="1:8">
      <c r="A10" s="48" t="s">
        <v>51</v>
      </c>
      <c r="B10" s="73"/>
      <c r="C10" s="39">
        <f>SUM('Baker-Berry:Sherman'!C10)</f>
        <v>0</v>
      </c>
      <c r="D10" s="142">
        <f>SUM('Baker-Berry:Sherman'!D10)</f>
        <v>12</v>
      </c>
      <c r="E10" s="137">
        <f t="shared" si="0"/>
        <v>-12</v>
      </c>
      <c r="F10" s="26"/>
    </row>
    <row r="11" spans="1:8">
      <c r="A11" s="1"/>
      <c r="B11" s="73"/>
      <c r="C11" s="39"/>
      <c r="D11" s="142"/>
      <c r="E11" s="137"/>
      <c r="F11" s="26"/>
    </row>
    <row r="12" spans="1:8">
      <c r="A12" s="48" t="s">
        <v>52</v>
      </c>
      <c r="B12" s="73"/>
      <c r="C12" s="39">
        <f>SUM('Baker-Berry:Sherman'!C12)</f>
        <v>0</v>
      </c>
      <c r="D12" s="142">
        <f>SUM('Baker-Berry:Sherman'!D12)</f>
        <v>4441</v>
      </c>
      <c r="E12" s="137">
        <f t="shared" si="0"/>
        <v>-4441</v>
      </c>
      <c r="F12" s="26"/>
    </row>
    <row r="13" spans="1:8">
      <c r="A13" s="1"/>
      <c r="B13" s="73"/>
      <c r="C13" s="39"/>
      <c r="D13" s="142"/>
      <c r="E13" s="137"/>
      <c r="F13" s="26"/>
    </row>
    <row r="14" spans="1:8">
      <c r="A14" s="1" t="s">
        <v>42</v>
      </c>
      <c r="B14" s="73">
        <v>2630318</v>
      </c>
      <c r="C14" s="39">
        <f>SUM('Baker-Berry:Sherman'!C14)</f>
        <v>33823</v>
      </c>
      <c r="D14" s="142">
        <f>SUM('Baker-Berry:Sherman'!D14)</f>
        <v>32397</v>
      </c>
      <c r="E14" s="137">
        <f t="shared" si="0"/>
        <v>1426</v>
      </c>
      <c r="F14" s="26">
        <f>B14+E14</f>
        <v>2631744</v>
      </c>
    </row>
    <row r="15" spans="1:8">
      <c r="A15" s="1"/>
      <c r="B15" s="73"/>
      <c r="C15" s="39"/>
      <c r="D15" s="142"/>
      <c r="E15" s="137"/>
      <c r="F15" s="26">
        <f t="shared" ref="F15:F63" si="1">B15+E15</f>
        <v>0</v>
      </c>
    </row>
    <row r="16" spans="1:8">
      <c r="A16" s="2" t="s">
        <v>1</v>
      </c>
      <c r="B16" s="73"/>
      <c r="C16" s="39"/>
      <c r="D16" s="142"/>
      <c r="E16" s="137"/>
      <c r="F16" s="26">
        <f t="shared" si="1"/>
        <v>0</v>
      </c>
    </row>
    <row r="17" spans="1:6">
      <c r="A17" s="48" t="s">
        <v>23</v>
      </c>
      <c r="B17" s="73">
        <v>33418</v>
      </c>
      <c r="C17" s="39">
        <f>SUM('Baker-Berry:Sherman'!C17)</f>
        <v>70</v>
      </c>
      <c r="D17" s="142">
        <f>SUM('Baker-Berry:Sherman'!D17)</f>
        <v>1238</v>
      </c>
      <c r="E17" s="137">
        <f t="shared" si="0"/>
        <v>-1168</v>
      </c>
      <c r="F17" s="26">
        <f t="shared" si="1"/>
        <v>32250</v>
      </c>
    </row>
    <row r="18" spans="1:6">
      <c r="A18" s="48"/>
      <c r="B18" s="73"/>
      <c r="C18" s="39"/>
      <c r="D18" s="142"/>
      <c r="E18" s="137"/>
      <c r="F18" s="26">
        <f t="shared" si="1"/>
        <v>0</v>
      </c>
    </row>
    <row r="19" spans="1:6">
      <c r="A19" s="48" t="s">
        <v>24</v>
      </c>
      <c r="B19" s="73">
        <v>284673</v>
      </c>
      <c r="C19" s="39">
        <f>SUM('Baker-Berry:Sherman'!C19)</f>
        <v>19</v>
      </c>
      <c r="D19" s="142">
        <f>SUM('Baker-Berry:Sherman'!D19)</f>
        <v>55617</v>
      </c>
      <c r="E19" s="137">
        <f t="shared" si="0"/>
        <v>-55598</v>
      </c>
      <c r="F19" s="26">
        <f t="shared" si="1"/>
        <v>229075</v>
      </c>
    </row>
    <row r="20" spans="1:6">
      <c r="A20" s="48"/>
      <c r="B20" s="73"/>
      <c r="C20" s="39"/>
      <c r="D20" s="142"/>
      <c r="E20" s="137"/>
      <c r="F20" s="26">
        <f t="shared" si="1"/>
        <v>0</v>
      </c>
    </row>
    <row r="21" spans="1:6">
      <c r="A21" s="49" t="s">
        <v>40</v>
      </c>
      <c r="B21" s="73">
        <v>59214</v>
      </c>
      <c r="C21" s="39">
        <f>SUM('Baker-Berry:Sherman'!C21)</f>
        <v>0</v>
      </c>
      <c r="D21" s="142">
        <f>SUM('Baker-Berry:Sherman'!D21)</f>
        <v>0</v>
      </c>
      <c r="E21" s="137">
        <f t="shared" si="0"/>
        <v>0</v>
      </c>
      <c r="F21" s="26">
        <f t="shared" si="1"/>
        <v>59214</v>
      </c>
    </row>
    <row r="22" spans="1:6">
      <c r="A22" s="49"/>
      <c r="B22" s="73"/>
      <c r="C22" s="39"/>
      <c r="D22" s="142"/>
      <c r="E22" s="137"/>
      <c r="F22" s="26">
        <f t="shared" si="1"/>
        <v>0</v>
      </c>
    </row>
    <row r="23" spans="1:6">
      <c r="A23" s="49" t="s">
        <v>41</v>
      </c>
      <c r="B23" s="73">
        <v>169934</v>
      </c>
      <c r="C23" s="39">
        <f>SUM('Baker-Berry:Sherman'!C23)</f>
        <v>0</v>
      </c>
      <c r="D23" s="142">
        <f>SUM('Baker-Berry:Sherman'!D23)</f>
        <v>0</v>
      </c>
      <c r="E23" s="137">
        <f t="shared" si="0"/>
        <v>0</v>
      </c>
      <c r="F23" s="26">
        <f t="shared" si="1"/>
        <v>169934</v>
      </c>
    </row>
    <row r="24" spans="1:6">
      <c r="A24" s="49"/>
      <c r="B24" s="73"/>
      <c r="C24" s="39"/>
      <c r="D24" s="142"/>
      <c r="E24" s="137"/>
      <c r="F24" s="26">
        <f t="shared" si="1"/>
        <v>0</v>
      </c>
    </row>
    <row r="25" spans="1:6">
      <c r="A25" s="1" t="s">
        <v>43</v>
      </c>
      <c r="B25" s="73">
        <v>547239</v>
      </c>
      <c r="C25" s="39">
        <f>SUM('Baker-Berry:Sherman'!C25)</f>
        <v>89</v>
      </c>
      <c r="D25" s="142">
        <f>SUM('Baker-Berry:Sherman'!D25)</f>
        <v>56855</v>
      </c>
      <c r="E25" s="137">
        <f t="shared" si="0"/>
        <v>-56766</v>
      </c>
      <c r="F25" s="26">
        <f t="shared" si="1"/>
        <v>490473</v>
      </c>
    </row>
    <row r="26" spans="1:6">
      <c r="A26" s="1"/>
      <c r="B26" s="73"/>
      <c r="C26" s="39"/>
      <c r="D26" s="142"/>
      <c r="E26" s="137"/>
      <c r="F26" s="26">
        <f t="shared" si="1"/>
        <v>0</v>
      </c>
    </row>
    <row r="27" spans="1:6">
      <c r="A27" s="2" t="s">
        <v>18</v>
      </c>
      <c r="B27" s="73"/>
      <c r="C27" s="39"/>
      <c r="D27" s="142"/>
      <c r="E27" s="137"/>
      <c r="F27" s="26">
        <f t="shared" si="1"/>
        <v>0</v>
      </c>
    </row>
    <row r="28" spans="1:6">
      <c r="A28" s="48" t="s">
        <v>15</v>
      </c>
      <c r="B28" s="73">
        <v>9926</v>
      </c>
      <c r="C28" s="39">
        <f>SUM('Baker-Berry:Sherman'!C28)</f>
        <v>6</v>
      </c>
      <c r="D28" s="142">
        <f>SUM('Baker-Berry:Sherman'!D28)</f>
        <v>0</v>
      </c>
      <c r="E28" s="137">
        <f t="shared" si="0"/>
        <v>6</v>
      </c>
      <c r="F28" s="26">
        <f t="shared" si="1"/>
        <v>9932</v>
      </c>
    </row>
    <row r="29" spans="1:6">
      <c r="A29" s="1"/>
      <c r="B29" s="73"/>
      <c r="C29" s="39"/>
      <c r="D29" s="142"/>
      <c r="E29" s="137"/>
      <c r="F29" s="26">
        <f t="shared" ref="F29" si="2">B29+E29</f>
        <v>0</v>
      </c>
    </row>
    <row r="30" spans="1:6">
      <c r="A30" s="48" t="s">
        <v>14</v>
      </c>
      <c r="B30" s="73">
        <v>23392</v>
      </c>
      <c r="C30" s="39">
        <f>SUM('Baker-Berry:Sherman'!C30)</f>
        <v>1073</v>
      </c>
      <c r="D30" s="142">
        <f>SUM('Baker-Berry:Sherman'!D30)</f>
        <v>14</v>
      </c>
      <c r="E30" s="137">
        <f t="shared" si="0"/>
        <v>1059</v>
      </c>
      <c r="F30" s="26">
        <f t="shared" si="1"/>
        <v>24451</v>
      </c>
    </row>
    <row r="31" spans="1:6">
      <c r="A31" s="1"/>
      <c r="B31" s="73"/>
      <c r="C31" s="39"/>
      <c r="D31" s="142"/>
      <c r="E31" s="137"/>
      <c r="F31" s="26">
        <f t="shared" ref="F31" si="3">B31+E31</f>
        <v>0</v>
      </c>
    </row>
    <row r="32" spans="1:6">
      <c r="A32" s="48" t="s">
        <v>13</v>
      </c>
      <c r="B32" s="73">
        <v>34513</v>
      </c>
      <c r="C32" s="39">
        <f>SUM('Baker-Berry:Sherman'!C32)</f>
        <v>240</v>
      </c>
      <c r="D32" s="142">
        <f>SUM('Baker-Berry:Sherman'!D32)</f>
        <v>8</v>
      </c>
      <c r="E32" s="137">
        <f t="shared" si="0"/>
        <v>232</v>
      </c>
      <c r="F32" s="26">
        <f t="shared" si="1"/>
        <v>34745</v>
      </c>
    </row>
    <row r="33" spans="1:14">
      <c r="A33" s="1"/>
      <c r="B33" s="73"/>
      <c r="C33" s="39"/>
      <c r="D33" s="142"/>
      <c r="E33" s="137"/>
      <c r="F33" s="26">
        <f t="shared" ref="F33" si="4">B33+E33</f>
        <v>0</v>
      </c>
    </row>
    <row r="34" spans="1:14">
      <c r="A34" s="48" t="s">
        <v>12</v>
      </c>
      <c r="B34" s="73">
        <v>11505</v>
      </c>
      <c r="C34" s="39">
        <f>SUM('Baker-Berry:Sherman'!C34)</f>
        <v>39</v>
      </c>
      <c r="D34" s="142">
        <f>SUM('Baker-Berry:Sherman'!D34)</f>
        <v>88</v>
      </c>
      <c r="E34" s="137">
        <f t="shared" si="0"/>
        <v>-49</v>
      </c>
      <c r="F34" s="26">
        <f t="shared" si="1"/>
        <v>11456</v>
      </c>
    </row>
    <row r="35" spans="1:14">
      <c r="A35" s="1"/>
      <c r="B35" s="73"/>
      <c r="C35" s="39"/>
      <c r="D35" s="142"/>
      <c r="E35" s="137"/>
      <c r="F35" s="26">
        <f t="shared" ref="F35" si="5">B35+E35</f>
        <v>0</v>
      </c>
    </row>
    <row r="36" spans="1:14">
      <c r="A36" s="48" t="s">
        <v>48</v>
      </c>
      <c r="B36" s="73">
        <v>432</v>
      </c>
      <c r="C36" s="39">
        <f>SUM('Baker-Berry:Sherman'!C36)</f>
        <v>3</v>
      </c>
      <c r="D36" s="142">
        <f>SUM('Baker-Berry:Sherman'!D36)</f>
        <v>9</v>
      </c>
      <c r="E36" s="137">
        <f t="shared" si="0"/>
        <v>-6</v>
      </c>
      <c r="F36" s="26">
        <f t="shared" si="1"/>
        <v>426</v>
      </c>
    </row>
    <row r="37" spans="1:14">
      <c r="A37" s="1"/>
      <c r="B37" s="73"/>
      <c r="C37" s="39"/>
      <c r="D37" s="142"/>
      <c r="E37" s="137"/>
      <c r="F37" s="26">
        <f t="shared" ref="F37" si="6">B37+E37</f>
        <v>0</v>
      </c>
    </row>
    <row r="38" spans="1:14">
      <c r="A38" s="48" t="s">
        <v>6</v>
      </c>
      <c r="B38" s="73">
        <v>25383</v>
      </c>
      <c r="C38" s="39">
        <f>SUM('Baker-Berry:Sherman'!C38)</f>
        <v>0</v>
      </c>
      <c r="D38" s="142">
        <f>SUM('Baker-Berry:Sherman'!D38)</f>
        <v>0</v>
      </c>
      <c r="E38" s="137">
        <f t="shared" si="0"/>
        <v>0</v>
      </c>
      <c r="F38" s="26">
        <f t="shared" si="1"/>
        <v>25383</v>
      </c>
    </row>
    <row r="39" spans="1:14">
      <c r="A39" s="1"/>
      <c r="B39" s="73"/>
      <c r="C39" s="39"/>
      <c r="D39" s="142"/>
      <c r="E39" s="137"/>
      <c r="F39" s="26">
        <f t="shared" ref="F39" si="7">B39+E39</f>
        <v>0</v>
      </c>
    </row>
    <row r="40" spans="1:14">
      <c r="A40" s="48" t="s">
        <v>49</v>
      </c>
      <c r="B40" s="73">
        <v>193875</v>
      </c>
      <c r="C40" s="39">
        <f>SUM('Baker-Berry:Sherman'!C40)</f>
        <v>39</v>
      </c>
      <c r="D40" s="142">
        <f>SUM('Baker-Berry:Sherman'!D40)</f>
        <v>1</v>
      </c>
      <c r="E40" s="137">
        <f t="shared" si="0"/>
        <v>38</v>
      </c>
      <c r="F40" s="26">
        <f t="shared" si="1"/>
        <v>193913</v>
      </c>
    </row>
    <row r="41" spans="1:14">
      <c r="A41" s="1"/>
      <c r="B41" s="73"/>
      <c r="C41" s="39"/>
      <c r="D41" s="142"/>
      <c r="E41" s="137"/>
      <c r="F41" s="26">
        <f t="shared" ref="F41" si="8">B41+E41</f>
        <v>0</v>
      </c>
    </row>
    <row r="42" spans="1:14">
      <c r="A42" s="48" t="s">
        <v>28</v>
      </c>
      <c r="B42" s="73">
        <v>29767</v>
      </c>
      <c r="C42" s="39">
        <f>SUM('Baker-Berry:Sherman'!C42)</f>
        <v>0</v>
      </c>
      <c r="D42" s="142">
        <f>SUM('Baker-Berry:Sherman'!D42)</f>
        <v>0</v>
      </c>
      <c r="E42" s="137">
        <f t="shared" si="0"/>
        <v>0</v>
      </c>
      <c r="F42" s="26">
        <f t="shared" si="1"/>
        <v>29767</v>
      </c>
    </row>
    <row r="43" spans="1:14">
      <c r="A43" s="1"/>
      <c r="B43" s="73"/>
      <c r="C43" s="39"/>
      <c r="D43" s="142"/>
      <c r="E43" s="137"/>
      <c r="F43" s="26">
        <f t="shared" ref="F43" si="9">B43+E43</f>
        <v>0</v>
      </c>
    </row>
    <row r="44" spans="1:14">
      <c r="A44" s="48" t="s">
        <v>17</v>
      </c>
      <c r="B44" s="73">
        <v>462295</v>
      </c>
      <c r="C44" s="39">
        <f>SUM('Baker-Berry:Sherman'!C44)</f>
        <v>0</v>
      </c>
      <c r="D44" s="142">
        <f>SUM('Baker-Berry:Sherman'!D44)</f>
        <v>0</v>
      </c>
      <c r="E44" s="137">
        <f t="shared" si="0"/>
        <v>0</v>
      </c>
      <c r="F44" s="26">
        <f t="shared" si="1"/>
        <v>462295</v>
      </c>
    </row>
    <row r="45" spans="1:14">
      <c r="A45" s="1"/>
      <c r="B45" s="73"/>
      <c r="C45" s="39"/>
      <c r="D45" s="142"/>
      <c r="E45" s="137"/>
      <c r="F45" s="26">
        <f t="shared" ref="F45" si="10">B45+E45</f>
        <v>0</v>
      </c>
    </row>
    <row r="46" spans="1:14" s="7" customFormat="1">
      <c r="A46" s="133" t="s">
        <v>59</v>
      </c>
      <c r="B46" s="26">
        <v>39</v>
      </c>
      <c r="C46" s="39">
        <f>SUM('Baker-Berry:Sherman'!C46)</f>
        <v>39</v>
      </c>
      <c r="D46" s="142">
        <f>SUM('Baker-Berry:Sherman'!D46)</f>
        <v>0</v>
      </c>
      <c r="E46" s="137">
        <f t="shared" si="0"/>
        <v>39</v>
      </c>
      <c r="F46" s="26">
        <f t="shared" si="1"/>
        <v>78</v>
      </c>
      <c r="G46" s="132"/>
      <c r="H46" s="132"/>
      <c r="I46" s="132"/>
      <c r="J46" s="132"/>
      <c r="K46" s="132"/>
      <c r="L46" s="132"/>
      <c r="M46" s="132"/>
      <c r="N46" s="92"/>
    </row>
    <row r="47" spans="1:14">
      <c r="A47" s="1"/>
      <c r="B47" s="73"/>
      <c r="C47" s="39"/>
      <c r="D47" s="142"/>
      <c r="E47" s="137"/>
      <c r="F47" s="26">
        <f t="shared" ref="F47" si="11">B47+E47</f>
        <v>0</v>
      </c>
    </row>
    <row r="48" spans="1:14" s="7" customFormat="1">
      <c r="A48" s="7" t="s">
        <v>60</v>
      </c>
      <c r="B48" s="26">
        <v>25</v>
      </c>
      <c r="C48" s="39">
        <f>SUM('Baker-Berry:Sherman'!C48)</f>
        <v>21</v>
      </c>
      <c r="D48" s="142">
        <f>SUM('Baker-Berry:Sherman'!D48)</f>
        <v>0</v>
      </c>
      <c r="E48" s="137">
        <f t="shared" si="0"/>
        <v>21</v>
      </c>
      <c r="F48" s="26">
        <f t="shared" si="1"/>
        <v>46</v>
      </c>
      <c r="G48" s="132"/>
      <c r="H48" s="132"/>
      <c r="I48" s="132"/>
      <c r="J48" s="132"/>
      <c r="K48" s="132"/>
      <c r="L48" s="132"/>
      <c r="M48" s="132"/>
      <c r="N48" s="92"/>
    </row>
    <row r="49" spans="1:6">
      <c r="A49" s="1"/>
      <c r="B49" s="73"/>
      <c r="C49" s="39"/>
      <c r="D49" s="142"/>
      <c r="E49" s="137"/>
      <c r="F49" s="26">
        <f t="shared" ref="F49" si="12">B49+E49</f>
        <v>0</v>
      </c>
    </row>
    <row r="50" spans="1:6">
      <c r="A50" s="48" t="s">
        <v>4</v>
      </c>
      <c r="B50" s="73">
        <v>132</v>
      </c>
      <c r="C50" s="39">
        <f>SUM('Baker-Berry:Sherman'!C50)</f>
        <v>39</v>
      </c>
      <c r="D50" s="142">
        <f>SUM('Baker-Berry:Sherman'!D50)</f>
        <v>0</v>
      </c>
      <c r="E50" s="137">
        <f t="shared" si="0"/>
        <v>39</v>
      </c>
      <c r="F50" s="26">
        <f t="shared" si="1"/>
        <v>171</v>
      </c>
    </row>
    <row r="51" spans="1:6">
      <c r="A51" s="1"/>
      <c r="B51" s="73"/>
      <c r="C51" s="39"/>
      <c r="D51" s="142"/>
      <c r="E51" s="137"/>
      <c r="F51" s="26">
        <f t="shared" ref="F51" si="13">B51+E51</f>
        <v>0</v>
      </c>
    </row>
    <row r="52" spans="1:6">
      <c r="A52" s="6" t="s">
        <v>44</v>
      </c>
      <c r="B52" s="73">
        <v>791283</v>
      </c>
      <c r="C52" s="39">
        <f>SUM('Baker-Berry:Sherman'!C52)</f>
        <v>1499</v>
      </c>
      <c r="D52" s="142">
        <f>SUM('Baker-Berry:Sherman'!D52)</f>
        <v>120</v>
      </c>
      <c r="E52" s="137">
        <f t="shared" si="0"/>
        <v>1379</v>
      </c>
      <c r="F52" s="26">
        <f t="shared" si="1"/>
        <v>792662</v>
      </c>
    </row>
    <row r="53" spans="1:6">
      <c r="A53" s="1"/>
      <c r="B53" s="73"/>
      <c r="C53" s="39"/>
      <c r="D53" s="142"/>
      <c r="E53" s="137"/>
      <c r="F53" s="26">
        <f t="shared" ref="F53" si="14">B53+E53</f>
        <v>0</v>
      </c>
    </row>
    <row r="54" spans="1:6">
      <c r="A54" s="7" t="s">
        <v>22</v>
      </c>
      <c r="B54" s="73">
        <v>2630318</v>
      </c>
      <c r="C54" s="39">
        <f>SUM('Baker-Berry:Sherman'!C54)</f>
        <v>33823</v>
      </c>
      <c r="D54" s="142">
        <f>SUM('Baker-Berry:Sherman'!D54)</f>
        <v>32397</v>
      </c>
      <c r="E54" s="138">
        <f>C54-D54</f>
        <v>1426</v>
      </c>
      <c r="F54" s="26">
        <f t="shared" si="1"/>
        <v>2631744</v>
      </c>
    </row>
    <row r="55" spans="1:6">
      <c r="A55" s="7" t="s">
        <v>56</v>
      </c>
      <c r="B55" s="73">
        <v>547239</v>
      </c>
      <c r="C55" s="39">
        <f>SUM('Baker-Berry:Sherman'!C55)</f>
        <v>89</v>
      </c>
      <c r="D55" s="142">
        <f>SUM('Baker-Berry:Sherman'!D55)</f>
        <v>56855</v>
      </c>
      <c r="E55" s="138">
        <f t="shared" ref="E55:E57" si="15">C55-D55</f>
        <v>-56766</v>
      </c>
      <c r="F55" s="26">
        <f t="shared" si="1"/>
        <v>490473</v>
      </c>
    </row>
    <row r="56" spans="1:6">
      <c r="A56" s="7" t="s">
        <v>57</v>
      </c>
      <c r="B56" s="73">
        <v>789488.64999999991</v>
      </c>
      <c r="C56" s="39">
        <f>SUM('Baker-Berry:Sherman'!C56)</f>
        <v>1499</v>
      </c>
      <c r="D56" s="142">
        <f>SUM('Baker-Berry:Sherman'!D56)</f>
        <v>120</v>
      </c>
      <c r="E56" s="138">
        <f t="shared" si="15"/>
        <v>1379</v>
      </c>
      <c r="F56" s="26">
        <f t="shared" si="1"/>
        <v>790867.64999999991</v>
      </c>
    </row>
    <row r="57" spans="1:6">
      <c r="A57" s="8" t="s">
        <v>3</v>
      </c>
      <c r="B57" s="73">
        <v>3967045.65</v>
      </c>
      <c r="C57" s="39">
        <f>SUM('Baker-Berry:Sherman'!C57)</f>
        <v>35411</v>
      </c>
      <c r="D57" s="142">
        <f>SUM('Baker-Berry:Sherman'!D57)</f>
        <v>89372</v>
      </c>
      <c r="E57" s="138">
        <f t="shared" si="15"/>
        <v>-53961</v>
      </c>
      <c r="F57" s="26">
        <f t="shared" si="1"/>
        <v>3913084.65</v>
      </c>
    </row>
    <row r="58" spans="1:6">
      <c r="A58" s="1"/>
      <c r="B58" s="73"/>
      <c r="C58" s="39"/>
      <c r="D58" s="142"/>
      <c r="E58" s="137"/>
      <c r="F58" s="26">
        <f t="shared" ref="F58" si="16">B58+E58</f>
        <v>0</v>
      </c>
    </row>
    <row r="59" spans="1:6" ht="11.25" customHeight="1">
      <c r="A59" s="37" t="s">
        <v>29</v>
      </c>
      <c r="B59" s="73"/>
      <c r="C59" s="39">
        <f>SUM('Baker-Berry:Sherman'!C59)</f>
        <v>0</v>
      </c>
      <c r="D59" s="142">
        <f>SUM('Baker-Berry:Sherman'!D59)</f>
        <v>0</v>
      </c>
      <c r="E59" s="137"/>
      <c r="F59" s="26">
        <f t="shared" si="1"/>
        <v>0</v>
      </c>
    </row>
    <row r="60" spans="1:6">
      <c r="A60" s="67" t="s">
        <v>30</v>
      </c>
      <c r="B60" s="88">
        <v>12301</v>
      </c>
      <c r="C60" s="39">
        <f>SUM('Baker-Berry:Sherman'!C60)</f>
        <v>15</v>
      </c>
      <c r="D60" s="142">
        <f>SUM('Baker-Berry:Sherman'!D60)</f>
        <v>178</v>
      </c>
      <c r="E60" s="137">
        <f>C60-D60</f>
        <v>-163</v>
      </c>
      <c r="F60" s="26">
        <f>B60+E60</f>
        <v>12138</v>
      </c>
    </row>
    <row r="61" spans="1:6">
      <c r="A61" s="67" t="s">
        <v>31</v>
      </c>
      <c r="B61" s="88">
        <v>685</v>
      </c>
      <c r="C61" s="39">
        <f>SUM('Baker-Berry:Sherman'!C61)</f>
        <v>0</v>
      </c>
      <c r="D61" s="142">
        <f>SUM('Baker-Berry:Sherman'!D61)</f>
        <v>12</v>
      </c>
      <c r="E61" s="137">
        <f t="shared" ref="E61:E63" si="17">C61-D61</f>
        <v>-12</v>
      </c>
      <c r="F61" s="26">
        <f>B61+E61</f>
        <v>673</v>
      </c>
    </row>
    <row r="62" spans="1:6">
      <c r="A62" s="82" t="s">
        <v>45</v>
      </c>
      <c r="B62" s="88">
        <v>2459</v>
      </c>
      <c r="C62" s="39">
        <f>SUM('Baker-Berry:Sherman'!C62)</f>
        <v>0</v>
      </c>
      <c r="D62" s="39">
        <f>SUM('Baker-Berry:Sherman'!D62)</f>
        <v>0</v>
      </c>
      <c r="E62" s="39">
        <f>SUM('Baker-Berry:Sherman'!E62)</f>
        <v>525</v>
      </c>
      <c r="F62" s="39">
        <f>SUM('Baker-Berry:Sherman'!F62)</f>
        <v>2999</v>
      </c>
    </row>
    <row r="63" spans="1:6">
      <c r="A63" s="82" t="s">
        <v>46</v>
      </c>
      <c r="B63" s="88">
        <v>70</v>
      </c>
      <c r="C63" s="39">
        <f>SUM('Baker-Berry:Sherman'!C63)</f>
        <v>0</v>
      </c>
      <c r="D63" s="142">
        <f>SUM('Baker-Berry:Sherman'!D63)</f>
        <v>2</v>
      </c>
      <c r="E63" s="137">
        <f t="shared" si="17"/>
        <v>-2</v>
      </c>
      <c r="F63" s="26">
        <f t="shared" si="1"/>
        <v>68</v>
      </c>
    </row>
    <row r="64" spans="1:6">
      <c r="A64" s="38" t="s">
        <v>3</v>
      </c>
      <c r="B64" s="88">
        <v>72726</v>
      </c>
      <c r="C64" s="39">
        <f>SUM('Baker-Berry:Sherman'!C64)</f>
        <v>15</v>
      </c>
      <c r="D64" s="142">
        <f>SUM('Baker-Berry:Sherman'!D64)</f>
        <v>192</v>
      </c>
      <c r="E64" s="76">
        <f t="shared" ref="E64" si="18">SUM(E60:E63)</f>
        <v>348</v>
      </c>
      <c r="F64" s="26">
        <f>B64+E64</f>
        <v>73074</v>
      </c>
    </row>
    <row r="65" spans="1:6">
      <c r="B65" s="76"/>
      <c r="C65" s="76"/>
      <c r="D65" s="76"/>
      <c r="E65" s="76"/>
      <c r="F65" s="76"/>
    </row>
    <row r="66" spans="1:6">
      <c r="A66" s="40" t="s">
        <v>32</v>
      </c>
      <c r="B66" s="73"/>
      <c r="C66" s="76"/>
      <c r="D66" s="77"/>
      <c r="E66" s="85"/>
      <c r="F66" s="73"/>
    </row>
    <row r="67" spans="1:6">
      <c r="A67" s="41" t="s">
        <v>33</v>
      </c>
      <c r="B67" s="73">
        <v>110889</v>
      </c>
      <c r="C67" s="76"/>
      <c r="D67" s="77"/>
      <c r="E67" s="85">
        <f>F67-B67</f>
        <v>15849</v>
      </c>
      <c r="F67" s="73">
        <v>126738</v>
      </c>
    </row>
    <row r="68" spans="1:6">
      <c r="A68" s="41" t="s">
        <v>34</v>
      </c>
      <c r="B68" s="73">
        <v>2359</v>
      </c>
      <c r="C68" s="76"/>
      <c r="D68" s="77" t="s">
        <v>64</v>
      </c>
      <c r="E68" s="85">
        <f t="shared" ref="E68:E70" si="19">F68-B68</f>
        <v>36</v>
      </c>
      <c r="F68" s="73">
        <v>2395</v>
      </c>
    </row>
    <row r="69" spans="1:6">
      <c r="A69" s="41" t="s">
        <v>53</v>
      </c>
      <c r="B69" s="73">
        <v>18059</v>
      </c>
      <c r="C69" s="76"/>
      <c r="D69" s="77"/>
      <c r="E69" s="85">
        <f t="shared" si="19"/>
        <v>0</v>
      </c>
      <c r="F69" s="73">
        <v>18059</v>
      </c>
    </row>
    <row r="70" spans="1:6">
      <c r="A70" s="41" t="s">
        <v>54</v>
      </c>
      <c r="B70" s="73">
        <v>32954</v>
      </c>
      <c r="C70" s="76"/>
      <c r="D70" s="77"/>
      <c r="E70" s="85">
        <f t="shared" si="19"/>
        <v>33376</v>
      </c>
      <c r="F70" s="73">
        <v>66330</v>
      </c>
    </row>
    <row r="71" spans="1:6">
      <c r="A71" s="41" t="s">
        <v>55</v>
      </c>
      <c r="B71" s="76">
        <v>856269</v>
      </c>
      <c r="C71" s="76"/>
      <c r="D71" s="77"/>
      <c r="E71" s="85">
        <f>F71-B71</f>
        <v>24105</v>
      </c>
      <c r="F71" s="76">
        <v>880374</v>
      </c>
    </row>
    <row r="72" spans="1:6">
      <c r="A72" s="41" t="s">
        <v>3</v>
      </c>
      <c r="B72" s="73">
        <v>1020530</v>
      </c>
      <c r="C72" s="76"/>
      <c r="D72" s="77"/>
      <c r="E72" s="85">
        <f>SUM(E67:E71)</f>
        <v>73366</v>
      </c>
      <c r="F72" s="73">
        <f>SUM(F67:F71)</f>
        <v>1093896</v>
      </c>
    </row>
    <row r="73" spans="1:6">
      <c r="A73" s="41"/>
      <c r="B73" s="73"/>
      <c r="C73" s="76"/>
      <c r="D73" s="77"/>
      <c r="E73" s="85"/>
      <c r="F73" s="73"/>
    </row>
    <row r="74" spans="1:6">
      <c r="A74" s="141" t="s">
        <v>61</v>
      </c>
      <c r="B74" s="73"/>
      <c r="C74" s="76"/>
      <c r="D74" s="77"/>
      <c r="E74" s="85"/>
      <c r="F74" s="73"/>
    </row>
    <row r="75" spans="1:6" s="7" customFormat="1">
      <c r="A75" s="1" t="s">
        <v>37</v>
      </c>
      <c r="B75" s="73">
        <v>2630318</v>
      </c>
      <c r="C75" s="73">
        <f>C14</f>
        <v>33823</v>
      </c>
      <c r="D75" s="74">
        <f>D14</f>
        <v>32397</v>
      </c>
      <c r="E75" s="93">
        <f>E14</f>
        <v>1426</v>
      </c>
      <c r="F75" s="73">
        <f>F14</f>
        <v>2631744</v>
      </c>
    </row>
    <row r="76" spans="1:6" s="7" customFormat="1">
      <c r="A76" s="42" t="s">
        <v>38</v>
      </c>
      <c r="B76" s="76">
        <v>856269</v>
      </c>
      <c r="C76" s="76"/>
      <c r="D76" s="77"/>
      <c r="E76" s="85">
        <f>E71</f>
        <v>24105</v>
      </c>
      <c r="F76" s="76">
        <f>F71</f>
        <v>880374</v>
      </c>
    </row>
    <row r="77" spans="1:6" s="7" customFormat="1">
      <c r="A77" s="41" t="s">
        <v>3</v>
      </c>
      <c r="B77" s="73">
        <v>3486587</v>
      </c>
      <c r="C77" s="76">
        <f>SUM(C75:C76)</f>
        <v>33823</v>
      </c>
      <c r="D77" s="77">
        <f t="shared" ref="D77" si="20">SUM(D75:D76)</f>
        <v>32397</v>
      </c>
      <c r="E77" s="85">
        <f>SUM(E75:E76)</f>
        <v>25531</v>
      </c>
      <c r="F77" s="73">
        <f>SUM(F75:F76)</f>
        <v>3512118</v>
      </c>
    </row>
    <row r="78" spans="1:6" s="23" customFormat="1">
      <c r="A78" s="3"/>
      <c r="B78" s="3"/>
      <c r="C78" s="22"/>
      <c r="D78" s="87"/>
      <c r="E78" s="86"/>
      <c r="F78" s="3"/>
    </row>
    <row r="79" spans="1:6" s="23" customFormat="1">
      <c r="A79" s="3"/>
      <c r="B79" s="3"/>
      <c r="C79" s="22"/>
      <c r="D79" s="87"/>
      <c r="E79" s="86"/>
      <c r="F79" s="3"/>
    </row>
    <row r="80" spans="1:6" s="23" customFormat="1">
      <c r="A80" s="3"/>
      <c r="B80" s="3"/>
      <c r="C80" s="22"/>
      <c r="D80" s="87"/>
      <c r="E80" s="86"/>
      <c r="F80" s="3"/>
    </row>
    <row r="81" spans="1:6" s="23" customFormat="1">
      <c r="A81" s="3"/>
      <c r="B81" s="3"/>
      <c r="C81" s="22"/>
      <c r="D81" s="87"/>
      <c r="E81" s="86"/>
      <c r="F81" s="3"/>
    </row>
    <row r="82" spans="1:6">
      <c r="A82" s="40"/>
      <c r="B82" s="73"/>
      <c r="C82" s="76"/>
      <c r="E82" s="85"/>
      <c r="F82" s="73"/>
    </row>
    <row r="83" spans="1:6">
      <c r="A83" s="41"/>
      <c r="B83" s="73"/>
      <c r="C83" s="76"/>
      <c r="E83" s="85"/>
      <c r="F83" s="73"/>
    </row>
    <row r="84" spans="1:6">
      <c r="A84" s="41"/>
      <c r="B84" s="73"/>
      <c r="C84" s="76"/>
      <c r="E84" s="85"/>
      <c r="F84" s="73"/>
    </row>
    <row r="85" spans="1:6">
      <c r="A85" s="41"/>
      <c r="B85" s="73"/>
      <c r="C85" s="76"/>
      <c r="E85" s="85"/>
      <c r="F85" s="73"/>
    </row>
    <row r="86" spans="1:6">
      <c r="A86" s="41"/>
      <c r="B86" s="73"/>
      <c r="C86" s="76"/>
      <c r="E86" s="85"/>
      <c r="F86" s="73"/>
    </row>
    <row r="87" spans="1:6">
      <c r="A87" s="23"/>
      <c r="B87" s="73"/>
      <c r="C87" s="76"/>
      <c r="E87" s="85"/>
      <c r="F87" s="73"/>
    </row>
    <row r="88" spans="1:6" s="7" customFormat="1">
      <c r="A88" s="1"/>
      <c r="B88" s="73"/>
      <c r="C88" s="76"/>
      <c r="D88" s="87"/>
      <c r="E88" s="85"/>
      <c r="F88" s="73"/>
    </row>
    <row r="89" spans="1:6" s="7" customFormat="1">
      <c r="A89" s="42"/>
      <c r="B89" s="73"/>
      <c r="C89" s="76"/>
      <c r="D89" s="87"/>
      <c r="E89" s="85"/>
      <c r="F89" s="73"/>
    </row>
    <row r="90" spans="1:6" s="7" customFormat="1">
      <c r="A90" s="40"/>
      <c r="B90" s="73"/>
      <c r="C90" s="76"/>
      <c r="D90" s="87"/>
      <c r="E90" s="85"/>
      <c r="F90" s="73"/>
    </row>
    <row r="91" spans="1:6" s="7" customFormat="1">
      <c r="A91" s="3"/>
      <c r="B91" s="3"/>
      <c r="C91" s="22"/>
      <c r="D91" s="87"/>
      <c r="E91" s="86"/>
      <c r="F91" s="3"/>
    </row>
    <row r="92" spans="1:6" s="23" customFormat="1">
      <c r="A92" s="3"/>
      <c r="B92" s="3"/>
      <c r="C92" s="22"/>
      <c r="D92" s="87"/>
      <c r="E92" s="86"/>
      <c r="F92" s="3"/>
    </row>
    <row r="93" spans="1:6" s="42" customFormat="1">
      <c r="A93" s="3"/>
      <c r="B93" s="3"/>
      <c r="C93" s="22"/>
      <c r="D93" s="87"/>
      <c r="E93" s="86"/>
      <c r="F93" s="3"/>
    </row>
    <row r="94" spans="1:6" s="23" customFormat="1">
      <c r="A94" s="3"/>
      <c r="B94" s="3"/>
      <c r="C94" s="22"/>
      <c r="D94" s="87"/>
      <c r="E94" s="86"/>
      <c r="F94" s="3"/>
    </row>
    <row r="95" spans="1:6" s="23" customFormat="1">
      <c r="A95" s="3"/>
      <c r="B95" s="3"/>
      <c r="C95" s="22"/>
      <c r="D95" s="87"/>
      <c r="E95" s="86"/>
      <c r="F95" s="3"/>
    </row>
    <row r="96" spans="1:6" s="23" customFormat="1">
      <c r="A96" s="3"/>
      <c r="B96" s="3"/>
      <c r="C96" s="22"/>
      <c r="D96" s="87"/>
      <c r="E96" s="86"/>
      <c r="F96" s="3"/>
    </row>
    <row r="97" spans="1:6" s="23" customFormat="1">
      <c r="A97" s="3"/>
      <c r="B97" s="3"/>
      <c r="C97" s="22"/>
      <c r="D97" s="87"/>
      <c r="E97" s="86"/>
      <c r="F97" s="3"/>
    </row>
    <row r="98" spans="1:6" s="23" customFormat="1">
      <c r="A98" s="3"/>
      <c r="B98" s="3"/>
      <c r="C98" s="22"/>
      <c r="D98" s="87"/>
      <c r="E98" s="86"/>
      <c r="F9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H7" sqref="H7"/>
      <pageMargins left="0.26" right="0.2" top="0.64" bottom="0.76" header="0.39" footer="0.31"/>
      <printOptions horizontalCentered="1" gridLines="1"/>
      <pageSetup orientation="portrait" r:id="rId1"/>
      <headerFooter alignWithMargins="0">
        <oddHeader>&amp;F</oddHeader>
        <oddFooter>&amp;L&amp;T&amp;CPrepared by Barbara_W_Sterling &amp;D&amp;RPage &amp;P</oddFooter>
      </headerFooter>
    </customSheetView>
  </customSheetViews>
  <printOptions horizontalCentered="1" gridLines="1"/>
  <pageMargins left="0.26" right="0.2" top="0.64" bottom="0.76" header="0.39" footer="0.31"/>
  <pageSetup orientation="portrait" r:id="rId2"/>
  <headerFooter alignWithMargins="0">
    <oddHeader>&amp;F</oddHeader>
    <oddFooter>&amp;L&amp;T&amp;CPrepared by Barbara_W_Sterling &amp;D&amp;RPage &amp;P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375" defaultRowHeight="13.2"/>
  <cols>
    <col min="1" max="1" width="30.25" style="1" bestFit="1" customWidth="1"/>
    <col min="2" max="2" width="11.25" style="1" customWidth="1"/>
    <col min="3" max="3" width="8" style="76" customWidth="1"/>
    <col min="4" max="4" width="11.125" style="77" customWidth="1"/>
    <col min="5" max="5" width="8.25" style="139" customWidth="1"/>
    <col min="6" max="6" width="12.375" style="3" customWidth="1"/>
    <col min="7" max="16384" width="11.375" style="18"/>
  </cols>
  <sheetData>
    <row r="1" spans="1:16" s="32" customFormat="1">
      <c r="A1" s="2" t="s">
        <v>21</v>
      </c>
      <c r="B1" s="25" t="s">
        <v>25</v>
      </c>
      <c r="C1" s="68" t="s">
        <v>26</v>
      </c>
      <c r="D1" s="69" t="s">
        <v>27</v>
      </c>
      <c r="E1" s="134" t="s">
        <v>39</v>
      </c>
      <c r="F1" s="28" t="s">
        <v>25</v>
      </c>
    </row>
    <row r="2" spans="1:16" s="1" customFormat="1">
      <c r="A2" s="2"/>
      <c r="B2" s="131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</row>
    <row r="3" spans="1:16" s="1" customFormat="1">
      <c r="A3" s="2" t="s">
        <v>11</v>
      </c>
      <c r="B3" s="4"/>
      <c r="C3" s="71"/>
      <c r="D3" s="72"/>
      <c r="E3" s="136"/>
      <c r="F3" s="27"/>
    </row>
    <row r="4" spans="1:16">
      <c r="A4" s="48" t="s">
        <v>0</v>
      </c>
      <c r="B4" s="5"/>
      <c r="C4" s="73">
        <v>2453</v>
      </c>
      <c r="D4" s="74">
        <v>810</v>
      </c>
      <c r="E4" s="137">
        <f>C4-D4</f>
        <v>1643</v>
      </c>
      <c r="F4" s="26"/>
    </row>
    <row r="5" spans="1:16">
      <c r="A5" s="48"/>
      <c r="B5" s="5"/>
      <c r="C5" s="73"/>
      <c r="D5" s="74"/>
      <c r="E5" s="137">
        <f t="shared" ref="E5:E52" si="0">C5-D5</f>
        <v>0</v>
      </c>
      <c r="F5" s="26"/>
    </row>
    <row r="6" spans="1:16">
      <c r="A6" s="48" t="s">
        <v>2</v>
      </c>
      <c r="B6" s="5"/>
      <c r="C6" s="73">
        <v>798</v>
      </c>
      <c r="D6" s="74">
        <v>14</v>
      </c>
      <c r="E6" s="137">
        <f t="shared" si="0"/>
        <v>784</v>
      </c>
      <c r="F6" s="26"/>
    </row>
    <row r="7" spans="1:16">
      <c r="A7" s="48"/>
      <c r="B7" s="5"/>
      <c r="C7" s="73"/>
      <c r="D7" s="74"/>
      <c r="E7" s="137">
        <f t="shared" si="0"/>
        <v>0</v>
      </c>
      <c r="F7" s="26"/>
    </row>
    <row r="8" spans="1:16">
      <c r="A8" s="48" t="s">
        <v>10</v>
      </c>
      <c r="B8" s="5"/>
      <c r="C8" s="73"/>
      <c r="D8" s="74"/>
      <c r="E8" s="137">
        <f t="shared" si="0"/>
        <v>0</v>
      </c>
      <c r="F8" s="26"/>
    </row>
    <row r="9" spans="1:16">
      <c r="A9" s="48"/>
      <c r="B9" s="5"/>
      <c r="C9" s="73"/>
      <c r="D9" s="74"/>
      <c r="E9" s="137">
        <f t="shared" si="0"/>
        <v>0</v>
      </c>
      <c r="F9" s="26"/>
    </row>
    <row r="10" spans="1:16" s="53" customFormat="1">
      <c r="A10" s="48" t="s">
        <v>51</v>
      </c>
      <c r="B10" s="73"/>
      <c r="C10" s="73"/>
      <c r="D10" s="74"/>
      <c r="E10" s="137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O10" s="56"/>
      <c r="P10" s="127"/>
    </row>
    <row r="11" spans="1:16" s="53" customFormat="1">
      <c r="A11" s="1"/>
      <c r="B11" s="73"/>
      <c r="C11" s="73"/>
      <c r="D11" s="74"/>
      <c r="E11" s="137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O11" s="56"/>
      <c r="P11" s="127"/>
    </row>
    <row r="12" spans="1:16" s="53" customFormat="1">
      <c r="A12" s="48" t="s">
        <v>52</v>
      </c>
      <c r="B12" s="73"/>
      <c r="C12" s="73"/>
      <c r="D12" s="74"/>
      <c r="E12" s="137">
        <f t="shared" si="0"/>
        <v>0</v>
      </c>
      <c r="F12" s="26"/>
      <c r="G12" s="57"/>
      <c r="H12" s="57"/>
      <c r="I12" s="57"/>
      <c r="J12" s="57"/>
      <c r="K12" s="57"/>
      <c r="L12" s="57"/>
      <c r="M12" s="57"/>
      <c r="O12" s="56"/>
      <c r="P12" s="127"/>
    </row>
    <row r="13" spans="1:16">
      <c r="B13" s="5"/>
      <c r="C13" s="73"/>
      <c r="D13" s="74"/>
      <c r="E13" s="137">
        <f t="shared" si="0"/>
        <v>0</v>
      </c>
      <c r="F13" s="26"/>
    </row>
    <row r="14" spans="1:16">
      <c r="A14" s="1" t="s">
        <v>42</v>
      </c>
      <c r="B14" s="5">
        <v>142704</v>
      </c>
      <c r="C14" s="73">
        <f>SUM(C4:C12)</f>
        <v>3251</v>
      </c>
      <c r="D14" s="74">
        <f>SUM(D4:D12)</f>
        <v>824</v>
      </c>
      <c r="E14" s="137">
        <f t="shared" si="0"/>
        <v>2427</v>
      </c>
      <c r="F14" s="26">
        <f>B14+E14</f>
        <v>145131</v>
      </c>
    </row>
    <row r="15" spans="1:16">
      <c r="B15" s="5">
        <v>0</v>
      </c>
      <c r="C15" s="73"/>
      <c r="D15" s="74"/>
      <c r="E15" s="137">
        <f t="shared" si="0"/>
        <v>0</v>
      </c>
      <c r="F15" s="26">
        <f t="shared" ref="F15:F63" si="1">B15+E15</f>
        <v>0</v>
      </c>
    </row>
    <row r="16" spans="1:16">
      <c r="A16" s="2" t="s">
        <v>1</v>
      </c>
      <c r="B16" s="5">
        <v>0</v>
      </c>
      <c r="C16" s="73"/>
      <c r="D16" s="74"/>
      <c r="E16" s="137">
        <f t="shared" si="0"/>
        <v>0</v>
      </c>
      <c r="F16" s="26">
        <f t="shared" si="1"/>
        <v>0</v>
      </c>
    </row>
    <row r="17" spans="1:6">
      <c r="A17" s="48" t="s">
        <v>23</v>
      </c>
      <c r="B17" s="5">
        <v>0</v>
      </c>
      <c r="C17" s="73"/>
      <c r="D17" s="74"/>
      <c r="E17" s="137">
        <f t="shared" si="0"/>
        <v>0</v>
      </c>
      <c r="F17" s="26">
        <f t="shared" si="1"/>
        <v>0</v>
      </c>
    </row>
    <row r="18" spans="1:6">
      <c r="A18" s="48"/>
      <c r="B18" s="5">
        <v>0</v>
      </c>
      <c r="C18" s="73"/>
      <c r="D18" s="74"/>
      <c r="E18" s="137">
        <f t="shared" si="0"/>
        <v>0</v>
      </c>
      <c r="F18" s="26">
        <f t="shared" si="1"/>
        <v>0</v>
      </c>
    </row>
    <row r="19" spans="1:6">
      <c r="A19" s="48" t="s">
        <v>24</v>
      </c>
      <c r="B19" s="5">
        <v>0</v>
      </c>
      <c r="C19" s="73"/>
      <c r="D19" s="74"/>
      <c r="E19" s="137">
        <f t="shared" si="0"/>
        <v>0</v>
      </c>
      <c r="F19" s="26">
        <f t="shared" si="1"/>
        <v>0</v>
      </c>
    </row>
    <row r="20" spans="1:6">
      <c r="A20" s="48"/>
      <c r="B20" s="1">
        <v>0</v>
      </c>
      <c r="E20" s="137">
        <f t="shared" si="0"/>
        <v>0</v>
      </c>
      <c r="F20" s="26">
        <f t="shared" si="1"/>
        <v>0</v>
      </c>
    </row>
    <row r="21" spans="1:6">
      <c r="A21" s="49" t="s">
        <v>40</v>
      </c>
      <c r="B21" s="11">
        <v>0</v>
      </c>
      <c r="C21" s="50"/>
      <c r="D21" s="74"/>
      <c r="E21" s="137">
        <f t="shared" si="0"/>
        <v>0</v>
      </c>
      <c r="F21" s="26">
        <f t="shared" si="1"/>
        <v>0</v>
      </c>
    </row>
    <row r="22" spans="1:6">
      <c r="A22" s="49"/>
      <c r="B22" s="11">
        <v>0</v>
      </c>
      <c r="C22" s="50"/>
      <c r="D22" s="78"/>
      <c r="E22" s="137">
        <f t="shared" si="0"/>
        <v>0</v>
      </c>
      <c r="F22" s="26">
        <f t="shared" si="1"/>
        <v>0</v>
      </c>
    </row>
    <row r="23" spans="1:6">
      <c r="A23" s="49" t="s">
        <v>41</v>
      </c>
      <c r="B23" s="11">
        <v>0</v>
      </c>
      <c r="C23" s="50"/>
      <c r="D23" s="74"/>
      <c r="E23" s="137">
        <f t="shared" si="0"/>
        <v>0</v>
      </c>
      <c r="F23" s="26">
        <f t="shared" si="1"/>
        <v>0</v>
      </c>
    </row>
    <row r="24" spans="1:6">
      <c r="A24" s="49"/>
      <c r="B24" s="11">
        <v>0</v>
      </c>
      <c r="C24" s="50"/>
      <c r="D24" s="78"/>
      <c r="E24" s="137">
        <f t="shared" si="0"/>
        <v>0</v>
      </c>
      <c r="F24" s="26">
        <f t="shared" si="1"/>
        <v>0</v>
      </c>
    </row>
    <row r="25" spans="1:6">
      <c r="A25" s="1" t="s">
        <v>43</v>
      </c>
      <c r="B25" s="11">
        <v>0</v>
      </c>
      <c r="C25" s="50">
        <f>SUM(C17,C19,C21,C23)</f>
        <v>0</v>
      </c>
      <c r="D25" s="74">
        <f>SUM(D17,D19,D21,D23)</f>
        <v>0</v>
      </c>
      <c r="E25" s="137">
        <f t="shared" si="0"/>
        <v>0</v>
      </c>
      <c r="F25" s="26">
        <f t="shared" si="1"/>
        <v>0</v>
      </c>
    </row>
    <row r="26" spans="1:6">
      <c r="B26" s="11">
        <v>0</v>
      </c>
      <c r="C26" s="50"/>
      <c r="D26" s="78"/>
      <c r="E26" s="137">
        <f t="shared" si="0"/>
        <v>0</v>
      </c>
      <c r="F26" s="26">
        <f t="shared" si="1"/>
        <v>0</v>
      </c>
    </row>
    <row r="27" spans="1:6">
      <c r="A27" s="2" t="s">
        <v>18</v>
      </c>
      <c r="B27" s="5">
        <v>0</v>
      </c>
      <c r="C27" s="50"/>
      <c r="D27" s="78"/>
      <c r="E27" s="137">
        <f t="shared" si="0"/>
        <v>0</v>
      </c>
      <c r="F27" s="26">
        <f t="shared" si="1"/>
        <v>0</v>
      </c>
    </row>
    <row r="28" spans="1:6" s="1" customFormat="1">
      <c r="A28" s="48" t="s">
        <v>15</v>
      </c>
      <c r="B28" s="5">
        <v>0</v>
      </c>
      <c r="C28" s="92"/>
      <c r="D28" s="74"/>
      <c r="E28" s="137">
        <f t="shared" si="0"/>
        <v>0</v>
      </c>
      <c r="F28" s="26">
        <f t="shared" si="1"/>
        <v>0</v>
      </c>
    </row>
    <row r="29" spans="1:6" s="1" customFormat="1">
      <c r="A29" s="48"/>
      <c r="B29" s="5">
        <v>0</v>
      </c>
      <c r="C29" s="50"/>
      <c r="D29" s="74"/>
      <c r="E29" s="137">
        <f t="shared" si="0"/>
        <v>0</v>
      </c>
      <c r="F29" s="26">
        <f t="shared" si="1"/>
        <v>0</v>
      </c>
    </row>
    <row r="30" spans="1:6" s="1" customFormat="1">
      <c r="A30" s="48" t="s">
        <v>14</v>
      </c>
      <c r="B30" s="5">
        <v>17</v>
      </c>
      <c r="C30" s="50"/>
      <c r="D30" s="74"/>
      <c r="E30" s="137">
        <f t="shared" si="0"/>
        <v>0</v>
      </c>
      <c r="F30" s="26">
        <f t="shared" si="1"/>
        <v>17</v>
      </c>
    </row>
    <row r="31" spans="1:6" s="1" customFormat="1">
      <c r="A31" s="48"/>
      <c r="B31" s="5">
        <v>0</v>
      </c>
      <c r="C31" s="50"/>
      <c r="D31" s="74"/>
      <c r="E31" s="137">
        <f t="shared" si="0"/>
        <v>0</v>
      </c>
      <c r="F31" s="26">
        <f t="shared" si="1"/>
        <v>0</v>
      </c>
    </row>
    <row r="32" spans="1:6">
      <c r="A32" s="48" t="s">
        <v>13</v>
      </c>
      <c r="B32" s="5">
        <v>21</v>
      </c>
      <c r="C32" s="50"/>
      <c r="D32" s="74"/>
      <c r="E32" s="137">
        <f t="shared" si="0"/>
        <v>0</v>
      </c>
      <c r="F32" s="26">
        <f t="shared" si="1"/>
        <v>21</v>
      </c>
    </row>
    <row r="33" spans="1:16">
      <c r="A33" s="48"/>
      <c r="B33" s="5">
        <v>0</v>
      </c>
      <c r="C33" s="50"/>
      <c r="D33" s="74"/>
      <c r="E33" s="137">
        <f t="shared" si="0"/>
        <v>0</v>
      </c>
      <c r="F33" s="26">
        <f t="shared" si="1"/>
        <v>0</v>
      </c>
    </row>
    <row r="34" spans="1:16">
      <c r="A34" s="48" t="s">
        <v>12</v>
      </c>
      <c r="B34" s="5">
        <v>133</v>
      </c>
      <c r="C34" s="50"/>
      <c r="D34" s="74"/>
      <c r="E34" s="137">
        <f t="shared" si="0"/>
        <v>0</v>
      </c>
      <c r="F34" s="26">
        <f t="shared" si="1"/>
        <v>133</v>
      </c>
    </row>
    <row r="35" spans="1:16">
      <c r="A35" s="48"/>
      <c r="B35" s="5">
        <v>0</v>
      </c>
      <c r="C35" s="50"/>
      <c r="D35" s="74"/>
      <c r="E35" s="137">
        <f t="shared" si="0"/>
        <v>0</v>
      </c>
      <c r="F35" s="26">
        <f t="shared" si="1"/>
        <v>0</v>
      </c>
    </row>
    <row r="36" spans="1:16">
      <c r="A36" s="48" t="s">
        <v>48</v>
      </c>
      <c r="B36" s="5">
        <v>7</v>
      </c>
      <c r="C36" s="50"/>
      <c r="D36" s="74"/>
      <c r="E36" s="137">
        <f t="shared" si="0"/>
        <v>0</v>
      </c>
      <c r="F36" s="26">
        <f t="shared" si="1"/>
        <v>7</v>
      </c>
    </row>
    <row r="37" spans="1:16">
      <c r="A37" s="48"/>
      <c r="B37" s="5">
        <v>0</v>
      </c>
      <c r="C37" s="50"/>
      <c r="D37" s="74"/>
      <c r="E37" s="137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0</v>
      </c>
      <c r="C38" s="50"/>
      <c r="D38" s="74"/>
      <c r="E38" s="137">
        <f t="shared" si="0"/>
        <v>0</v>
      </c>
      <c r="F38" s="26">
        <f t="shared" si="1"/>
        <v>0</v>
      </c>
    </row>
    <row r="39" spans="1:16">
      <c r="A39" s="48"/>
      <c r="B39" s="5">
        <v>0</v>
      </c>
      <c r="C39" s="50"/>
      <c r="D39" s="74"/>
      <c r="E39" s="137">
        <f t="shared" si="0"/>
        <v>0</v>
      </c>
      <c r="F39" s="26">
        <f t="shared" si="1"/>
        <v>0</v>
      </c>
    </row>
    <row r="40" spans="1:16">
      <c r="A40" s="48" t="s">
        <v>49</v>
      </c>
      <c r="B40" s="20">
        <v>5</v>
      </c>
      <c r="C40" s="50"/>
      <c r="D40" s="74"/>
      <c r="E40" s="137">
        <f t="shared" si="0"/>
        <v>0</v>
      </c>
      <c r="F40" s="26">
        <f t="shared" si="1"/>
        <v>5</v>
      </c>
    </row>
    <row r="41" spans="1:16">
      <c r="A41" s="48"/>
      <c r="B41" s="5">
        <v>0</v>
      </c>
      <c r="C41" s="50"/>
      <c r="D41" s="74"/>
      <c r="E41" s="137">
        <f t="shared" si="0"/>
        <v>0</v>
      </c>
      <c r="F41" s="26">
        <f t="shared" si="1"/>
        <v>0</v>
      </c>
    </row>
    <row r="42" spans="1:16">
      <c r="A42" s="48" t="s">
        <v>16</v>
      </c>
      <c r="B42" s="5">
        <v>0</v>
      </c>
      <c r="C42" s="50"/>
      <c r="D42" s="80"/>
      <c r="E42" s="137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4"/>
      <c r="E43" s="137">
        <f t="shared" si="0"/>
        <v>0</v>
      </c>
      <c r="F43" s="26">
        <f t="shared" si="1"/>
        <v>0</v>
      </c>
    </row>
    <row r="44" spans="1:16">
      <c r="A44" s="48" t="s">
        <v>17</v>
      </c>
      <c r="B44" s="5">
        <v>0</v>
      </c>
      <c r="C44" s="50"/>
      <c r="D44" s="74"/>
      <c r="E44" s="137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4"/>
      <c r="E45" s="137">
        <f t="shared" si="0"/>
        <v>0</v>
      </c>
      <c r="F45" s="26">
        <f t="shared" si="1"/>
        <v>0</v>
      </c>
    </row>
    <row r="46" spans="1:16" s="7" customFormat="1">
      <c r="A46" s="133" t="s">
        <v>59</v>
      </c>
      <c r="B46" s="7">
        <v>0</v>
      </c>
      <c r="C46" s="15"/>
      <c r="D46" s="15"/>
      <c r="E46" s="137">
        <f t="shared" si="0"/>
        <v>0</v>
      </c>
      <c r="F46" s="26">
        <f t="shared" si="1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6" s="7" customFormat="1">
      <c r="A47" s="6"/>
      <c r="B47" s="7">
        <v>0</v>
      </c>
      <c r="C47" s="12"/>
      <c r="D47" s="15"/>
      <c r="E47" s="137">
        <f t="shared" si="0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s="7" customFormat="1">
      <c r="A48" s="7" t="s">
        <v>60</v>
      </c>
      <c r="B48" s="7">
        <v>0</v>
      </c>
      <c r="C48" s="15"/>
      <c r="D48" s="15"/>
      <c r="E48" s="137">
        <f t="shared" si="0"/>
        <v>0</v>
      </c>
      <c r="F48" s="26">
        <f t="shared" si="1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 s="7" customFormat="1">
      <c r="A49" s="6"/>
      <c r="B49" s="7">
        <v>0</v>
      </c>
      <c r="C49" s="12"/>
      <c r="D49" s="15"/>
      <c r="E49" s="137">
        <f t="shared" si="0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34" customFormat="1">
      <c r="A50" s="48" t="s">
        <v>4</v>
      </c>
      <c r="B50" s="14">
        <v>1</v>
      </c>
      <c r="C50" s="50"/>
      <c r="D50" s="74"/>
      <c r="E50" s="137">
        <f t="shared" si="0"/>
        <v>0</v>
      </c>
      <c r="F50" s="26">
        <f t="shared" si="1"/>
        <v>1</v>
      </c>
    </row>
    <row r="51" spans="1:16" s="34" customFormat="1">
      <c r="A51" s="6"/>
      <c r="B51" s="14">
        <v>0</v>
      </c>
      <c r="C51" s="50"/>
      <c r="D51" s="74"/>
      <c r="E51" s="137">
        <f t="shared" si="0"/>
        <v>0</v>
      </c>
      <c r="F51" s="26">
        <f t="shared" si="1"/>
        <v>0</v>
      </c>
    </row>
    <row r="52" spans="1:16" s="34" customFormat="1">
      <c r="A52" s="6" t="s">
        <v>44</v>
      </c>
      <c r="B52" s="50">
        <v>184</v>
      </c>
      <c r="C52" s="132">
        <f>SUM(C28,C30,C32,C34,C36,C38,C40,C42,C44,C46,C48,C50)</f>
        <v>0</v>
      </c>
      <c r="D52" s="132">
        <f>SUM(D28,D30,D32,D34,D36,D38,D40,D42,D44,D46,D48,D50)</f>
        <v>0</v>
      </c>
      <c r="E52" s="137">
        <f t="shared" si="0"/>
        <v>0</v>
      </c>
      <c r="F52" s="26">
        <f t="shared" si="1"/>
        <v>184</v>
      </c>
    </row>
    <row r="53" spans="1:16">
      <c r="A53" s="7"/>
      <c r="B53" s="15">
        <v>0</v>
      </c>
      <c r="C53" s="29"/>
      <c r="D53" s="74"/>
      <c r="E53" s="137"/>
      <c r="F53" s="26">
        <f t="shared" si="1"/>
        <v>0</v>
      </c>
    </row>
    <row r="54" spans="1:16">
      <c r="A54" s="61" t="s">
        <v>22</v>
      </c>
      <c r="B54" s="73">
        <v>142704</v>
      </c>
      <c r="C54" s="29">
        <f>C14</f>
        <v>3251</v>
      </c>
      <c r="D54" s="94">
        <f>D14</f>
        <v>824</v>
      </c>
      <c r="E54" s="138">
        <f>C54-D54</f>
        <v>2427</v>
      </c>
      <c r="F54" s="26">
        <f t="shared" si="1"/>
        <v>145131</v>
      </c>
    </row>
    <row r="55" spans="1:16">
      <c r="A55" s="7" t="s">
        <v>56</v>
      </c>
      <c r="B55" s="73">
        <v>0</v>
      </c>
      <c r="C55" s="29">
        <f>C25</f>
        <v>0</v>
      </c>
      <c r="D55" s="94">
        <f>D25</f>
        <v>0</v>
      </c>
      <c r="E55" s="138">
        <f t="shared" ref="E55:E57" si="2">C55-D55</f>
        <v>0</v>
      </c>
      <c r="F55" s="26">
        <f t="shared" si="1"/>
        <v>0</v>
      </c>
    </row>
    <row r="56" spans="1:16">
      <c r="A56" s="7" t="s">
        <v>57</v>
      </c>
      <c r="B56" s="73">
        <v>184</v>
      </c>
      <c r="C56" s="29">
        <f>C52</f>
        <v>0</v>
      </c>
      <c r="D56" s="94">
        <f>D52</f>
        <v>0</v>
      </c>
      <c r="E56" s="138">
        <f t="shared" si="2"/>
        <v>0</v>
      </c>
      <c r="F56" s="26">
        <f t="shared" si="1"/>
        <v>184</v>
      </c>
    </row>
    <row r="57" spans="1:16">
      <c r="A57" s="64" t="s">
        <v>3</v>
      </c>
      <c r="B57" s="26">
        <v>142888</v>
      </c>
      <c r="C57" s="29">
        <f>SUM(C54:C56)</f>
        <v>3251</v>
      </c>
      <c r="D57" s="29">
        <f>SUM(D54:D56)</f>
        <v>824</v>
      </c>
      <c r="E57" s="138">
        <f t="shared" si="2"/>
        <v>2427</v>
      </c>
      <c r="F57" s="26">
        <f t="shared" si="1"/>
        <v>145315</v>
      </c>
    </row>
    <row r="58" spans="1:16">
      <c r="A58" s="6"/>
      <c r="B58" s="21">
        <v>0</v>
      </c>
      <c r="C58" s="29"/>
      <c r="D58" s="74"/>
      <c r="E58" s="137"/>
      <c r="F58" s="26">
        <f t="shared" si="1"/>
        <v>0</v>
      </c>
    </row>
    <row r="59" spans="1:16">
      <c r="A59" s="37" t="s">
        <v>29</v>
      </c>
      <c r="B59" s="24">
        <v>0</v>
      </c>
      <c r="C59" s="73"/>
      <c r="D59" s="74"/>
      <c r="E59" s="137"/>
      <c r="F59" s="26">
        <f t="shared" si="1"/>
        <v>0</v>
      </c>
    </row>
    <row r="60" spans="1:16">
      <c r="A60" s="67" t="s">
        <v>30</v>
      </c>
      <c r="B60" s="38">
        <v>438</v>
      </c>
      <c r="C60" s="73"/>
      <c r="D60" s="74">
        <v>6</v>
      </c>
      <c r="E60" s="137">
        <f>C60-D60</f>
        <v>-6</v>
      </c>
      <c r="F60" s="26">
        <f>B60+E60</f>
        <v>432</v>
      </c>
    </row>
    <row r="61" spans="1:16">
      <c r="A61" s="67" t="s">
        <v>31</v>
      </c>
      <c r="B61" s="38">
        <v>0</v>
      </c>
      <c r="D61" s="74"/>
      <c r="E61" s="137">
        <f t="shared" ref="E61:E63" si="3">C61-D61</f>
        <v>0</v>
      </c>
      <c r="F61" s="26">
        <f>B61+E61</f>
        <v>0</v>
      </c>
    </row>
    <row r="62" spans="1:16">
      <c r="A62" s="82" t="s">
        <v>45</v>
      </c>
      <c r="B62" s="38">
        <v>40</v>
      </c>
      <c r="D62" s="74"/>
      <c r="E62" s="137">
        <f>F62-B62</f>
        <v>9</v>
      </c>
      <c r="F62" s="26">
        <v>49</v>
      </c>
    </row>
    <row r="63" spans="1:16">
      <c r="A63" s="82" t="s">
        <v>46</v>
      </c>
      <c r="B63" s="38">
        <v>0</v>
      </c>
      <c r="D63" s="74"/>
      <c r="E63" s="137">
        <f t="shared" si="3"/>
        <v>0</v>
      </c>
      <c r="F63" s="26">
        <f t="shared" si="1"/>
        <v>0</v>
      </c>
    </row>
    <row r="64" spans="1:16">
      <c r="A64" s="38" t="s">
        <v>3</v>
      </c>
      <c r="B64" s="26">
        <v>1139</v>
      </c>
      <c r="C64" s="76">
        <f>SUM(C60:C63)</f>
        <v>0</v>
      </c>
      <c r="D64" s="76">
        <f t="shared" ref="D64:E64" si="4">SUM(D60:D63)</f>
        <v>6</v>
      </c>
      <c r="E64" s="76">
        <f t="shared" si="4"/>
        <v>3</v>
      </c>
      <c r="F64" s="26">
        <f>B64+E64</f>
        <v>1142</v>
      </c>
      <c r="H64" s="51"/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7" customFormat="1">
      <c r="A70" s="1"/>
      <c r="B70" s="1"/>
      <c r="C70" s="76"/>
      <c r="D70" s="77"/>
      <c r="E70" s="139"/>
      <c r="F70" s="26"/>
    </row>
    <row r="71" spans="1:6" s="7" customFormat="1">
      <c r="A71" s="1"/>
      <c r="B71" s="1"/>
      <c r="C71" s="76"/>
      <c r="D71" s="77"/>
      <c r="E71" s="139"/>
      <c r="F71" s="26"/>
    </row>
    <row r="72" spans="1:6" s="7" customFormat="1">
      <c r="A72" s="1"/>
      <c r="B72" s="1"/>
      <c r="C72" s="76"/>
      <c r="D72" s="77"/>
      <c r="E72" s="139"/>
      <c r="F72" s="26"/>
    </row>
    <row r="73" spans="1:6" s="7" customFormat="1">
      <c r="A73" s="1"/>
      <c r="B73" s="1"/>
      <c r="C73" s="76"/>
      <c r="D73" s="77"/>
      <c r="E73" s="139"/>
      <c r="F73" s="26"/>
    </row>
    <row r="74" spans="1:6" s="7" customFormat="1">
      <c r="A74" s="1"/>
      <c r="B74" s="1"/>
      <c r="C74" s="76"/>
      <c r="D74" s="77"/>
      <c r="E74" s="139"/>
      <c r="F74" s="26"/>
    </row>
    <row r="75" spans="1:6" s="7" customFormat="1">
      <c r="A75" s="1"/>
      <c r="B75" s="1"/>
      <c r="C75" s="76"/>
      <c r="D75" s="77"/>
      <c r="E75" s="139"/>
      <c r="F75" s="3"/>
    </row>
    <row r="76" spans="1:6" s="7" customFormat="1">
      <c r="A76" s="1"/>
      <c r="B76" s="1"/>
      <c r="C76" s="76"/>
      <c r="D76" s="77"/>
      <c r="E76" s="139"/>
      <c r="F76" s="3"/>
    </row>
    <row r="77" spans="1:6" s="7" customFormat="1">
      <c r="A77" s="1"/>
      <c r="B77" s="1"/>
      <c r="C77" s="76"/>
      <c r="D77" s="77"/>
      <c r="E77" s="139"/>
      <c r="F77" s="3"/>
    </row>
    <row r="78" spans="1:6" s="7" customFormat="1">
      <c r="A78" s="1"/>
      <c r="B78" s="1"/>
      <c r="C78" s="76"/>
      <c r="D78" s="77"/>
      <c r="E78" s="139"/>
      <c r="F78" s="3"/>
    </row>
    <row r="79" spans="1:6" s="7" customFormat="1">
      <c r="A79" s="1"/>
      <c r="B79" s="1"/>
      <c r="C79" s="76"/>
      <c r="D79" s="77"/>
      <c r="E79" s="139"/>
      <c r="F79" s="3"/>
    </row>
    <row r="80" spans="1:6" s="7" customFormat="1">
      <c r="A80" s="1"/>
      <c r="B80" s="1"/>
      <c r="C80" s="76"/>
      <c r="D80" s="77"/>
      <c r="E80" s="139"/>
      <c r="F80" s="3"/>
    </row>
    <row r="81" spans="1:6" s="1" customFormat="1">
      <c r="C81" s="76"/>
      <c r="D81" s="77"/>
      <c r="E81" s="139"/>
      <c r="F81" s="3"/>
    </row>
    <row r="82" spans="1:6" s="7" customFormat="1">
      <c r="A82" s="1"/>
      <c r="B82" s="1"/>
      <c r="C82" s="76"/>
      <c r="D82" s="77"/>
      <c r="E82" s="139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rowBreaks count="1" manualBreakCount="1">
        <brk id="58" max="16383" man="1"/>
      </rowBreaks>
      <pageMargins left="0.9" right="0.17" top="0.81" bottom="0.53" header="0.5" footer="0.5"/>
      <printOptions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gridLines="1"/>
  <pageMargins left="0.9" right="0.17" top="0.81" bottom="0.53" header="0.5" footer="0.5"/>
  <pageSetup orientation="portrait" r:id="rId2"/>
  <headerFooter alignWithMargins="0">
    <oddHeader>&amp;F</oddHeader>
    <oddFooter>Prepared by Barbara_W_Sterling &amp;D&amp;RPage &amp;P</oddFooter>
  </headerFooter>
  <rowBreaks count="1" manualBreakCount="1">
    <brk id="58" max="5" man="1"/>
  </rowBreak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6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defaultColWidth="10.875" defaultRowHeight="13.2"/>
  <cols>
    <col min="1" max="1" width="30.25" style="3" bestFit="1" customWidth="1"/>
    <col min="2" max="3" width="15.375" style="22" customWidth="1"/>
    <col min="4" max="4" width="15.375" style="47" customWidth="1"/>
    <col min="5" max="5" width="15.375" style="45" customWidth="1"/>
    <col min="6" max="6" width="15.375" style="3" customWidth="1"/>
    <col min="7" max="16384" width="10.875" style="33"/>
  </cols>
  <sheetData>
    <row r="1" spans="1:16">
      <c r="A1" s="10" t="s">
        <v>35</v>
      </c>
      <c r="B1" s="68" t="s">
        <v>25</v>
      </c>
      <c r="C1" s="68" t="s">
        <v>26</v>
      </c>
      <c r="D1" s="69" t="s">
        <v>27</v>
      </c>
      <c r="E1" s="134" t="s">
        <v>39</v>
      </c>
      <c r="F1" s="28" t="s">
        <v>25</v>
      </c>
    </row>
    <row r="2" spans="1:16" s="17" customFormat="1">
      <c r="A2" s="9" t="s">
        <v>36</v>
      </c>
      <c r="B2" s="70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</row>
    <row r="3" spans="1:16" s="16" customFormat="1">
      <c r="A3" s="2" t="s">
        <v>11</v>
      </c>
      <c r="B3" s="19"/>
      <c r="C3" s="19"/>
      <c r="D3" s="46"/>
      <c r="E3" s="43"/>
      <c r="F3" s="27"/>
    </row>
    <row r="4" spans="1:16">
      <c r="A4" s="48" t="s">
        <v>0</v>
      </c>
      <c r="B4" s="12"/>
      <c r="C4" s="12">
        <f>SUM(Dana!C4,'Matthews-Fuller'!C4)</f>
        <v>346</v>
      </c>
      <c r="D4" s="79">
        <f>SUM(Dana!D4,'Matthews-Fuller'!D4)</f>
        <v>1539</v>
      </c>
      <c r="E4" s="90">
        <f>SUM(Dana!E4,'Matthews-Fuller'!E4)</f>
        <v>-1193</v>
      </c>
      <c r="F4" s="26"/>
    </row>
    <row r="5" spans="1:16">
      <c r="A5" s="48"/>
      <c r="B5" s="12"/>
      <c r="C5" s="12">
        <f>SUM(Dana!C5,'Matthews-Fuller'!C5)</f>
        <v>0</v>
      </c>
      <c r="D5" s="79">
        <f>SUM(Dana!D5,'Matthews-Fuller'!D5)</f>
        <v>0</v>
      </c>
      <c r="E5" s="44"/>
      <c r="F5" s="26"/>
    </row>
    <row r="6" spans="1:16">
      <c r="A6" s="48" t="s">
        <v>2</v>
      </c>
      <c r="B6" s="12"/>
      <c r="C6" s="12">
        <f>SUM(Dana!C6,'Matthews-Fuller'!C6)</f>
        <v>162</v>
      </c>
      <c r="D6" s="79">
        <f>SUM(Dana!D6,'Matthews-Fuller'!D6)</f>
        <v>7</v>
      </c>
      <c r="E6" s="90">
        <f>SUM(Dana!E6,'Matthews-Fuller'!E6)</f>
        <v>155</v>
      </c>
      <c r="F6" s="26"/>
    </row>
    <row r="7" spans="1:16">
      <c r="A7" s="48"/>
      <c r="B7" s="12"/>
      <c r="C7" s="12">
        <f>SUM(Dana!C7,'Matthews-Fuller'!C7)</f>
        <v>0</v>
      </c>
      <c r="D7" s="79">
        <f>SUM(Dana!D7,'Matthews-Fuller'!D7)</f>
        <v>0</v>
      </c>
      <c r="E7" s="90"/>
      <c r="F7" s="26"/>
    </row>
    <row r="8" spans="1:16">
      <c r="A8" s="48" t="s">
        <v>10</v>
      </c>
      <c r="B8" s="12"/>
      <c r="C8" s="12">
        <f>SUM(Dana!C8,'Matthews-Fuller'!C8)</f>
        <v>0</v>
      </c>
      <c r="D8" s="79">
        <f>SUM(Dana!D8,'Matthews-Fuller'!D8)</f>
        <v>0</v>
      </c>
      <c r="E8" s="90">
        <f>SUM(Dana!E8,'Matthews-Fuller'!E8)</f>
        <v>0</v>
      </c>
      <c r="F8" s="26"/>
    </row>
    <row r="9" spans="1:16" s="34" customFormat="1">
      <c r="A9" s="48"/>
      <c r="B9" s="12"/>
      <c r="C9" s="12">
        <f>SUM(Dana!C9,'Matthews-Fuller'!C9)</f>
        <v>0</v>
      </c>
      <c r="D9" s="79">
        <f>SUM(Dana!D9,'Matthews-Fuller'!D9)</f>
        <v>0</v>
      </c>
      <c r="E9" s="75"/>
      <c r="F9" s="26"/>
    </row>
    <row r="10" spans="1:16" s="51" customFormat="1">
      <c r="A10" s="48" t="s">
        <v>51</v>
      </c>
      <c r="B10" s="12"/>
      <c r="C10" s="12">
        <f>SUM(Dana!C10,'Matthews-Fuller'!C10)</f>
        <v>0</v>
      </c>
      <c r="D10" s="79">
        <f>SUM(Dana!D10,'Matthews-Fuller'!D10)</f>
        <v>0</v>
      </c>
      <c r="E10" s="75">
        <f t="shared" ref="E10:E12" si="0">C10-D10</f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12"/>
      <c r="C11" s="12">
        <f>SUM(Dana!C11,'Matthews-Fuller'!C11)</f>
        <v>0</v>
      </c>
      <c r="D11" s="79">
        <f>SUM(Dana!D11,'Matthews-Fuller'!D11)</f>
        <v>0</v>
      </c>
      <c r="E11" s="75"/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52</v>
      </c>
      <c r="B12" s="12"/>
      <c r="C12" s="12">
        <f>SUM(Dana!C12,'Matthews-Fuller'!C12)</f>
        <v>0</v>
      </c>
      <c r="D12" s="79">
        <f>SUM(Dana!D12,'Matthews-Fuller'!D12)</f>
        <v>0</v>
      </c>
      <c r="E12" s="75">
        <f t="shared" si="0"/>
        <v>0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12"/>
      <c r="C13" s="12">
        <f>SUM(Dana!C13,'Matthews-Fuller'!C13)</f>
        <v>0</v>
      </c>
      <c r="D13" s="79">
        <f>SUM(Dana!D13,'Matthews-Fuller'!D13)</f>
        <v>0</v>
      </c>
      <c r="E13" s="44"/>
      <c r="F13" s="26"/>
    </row>
    <row r="14" spans="1:16">
      <c r="A14" s="1" t="s">
        <v>42</v>
      </c>
      <c r="B14" s="12">
        <v>184488</v>
      </c>
      <c r="C14" s="12">
        <f>SUM(Dana!C14,'Matthews-Fuller'!C14)</f>
        <v>508</v>
      </c>
      <c r="D14" s="79">
        <f>SUM(Dana!D14,'Matthews-Fuller'!D14)</f>
        <v>1546</v>
      </c>
      <c r="E14" s="90">
        <f>SUM(Dana!E14,'Matthews-Fuller'!E14)</f>
        <v>-1038</v>
      </c>
      <c r="F14" s="26">
        <f>B14+E14</f>
        <v>183450</v>
      </c>
    </row>
    <row r="15" spans="1:16">
      <c r="A15" s="1"/>
      <c r="B15" s="12">
        <v>0</v>
      </c>
      <c r="C15" s="12">
        <f>SUM(Dana!C15,'Matthews-Fuller'!C15)</f>
        <v>0</v>
      </c>
      <c r="D15" s="79">
        <f>SUM(Dana!D15,'Matthews-Fuller'!D15)</f>
        <v>0</v>
      </c>
      <c r="E15" s="90">
        <f>SUM(Dana!E15,'Matthews-Fuller'!E15)</f>
        <v>0</v>
      </c>
      <c r="F15" s="26">
        <f t="shared" ref="F15:F64" si="1">B15+E15</f>
        <v>0</v>
      </c>
    </row>
    <row r="16" spans="1:16">
      <c r="A16" s="2" t="s">
        <v>1</v>
      </c>
      <c r="B16" s="12">
        <v>0</v>
      </c>
      <c r="C16" s="12">
        <f>SUM(Dana!C16,'Matthews-Fuller'!C16)</f>
        <v>0</v>
      </c>
      <c r="D16" s="79">
        <f>SUM(Dana!D16,'Matthews-Fuller'!D16)</f>
        <v>0</v>
      </c>
      <c r="E16" s="90">
        <f>SUM(Dana!E16,'Matthews-Fuller'!E16)</f>
        <v>0</v>
      </c>
      <c r="F16" s="26">
        <f t="shared" si="1"/>
        <v>0</v>
      </c>
    </row>
    <row r="17" spans="1:6">
      <c r="A17" s="48" t="s">
        <v>23</v>
      </c>
      <c r="B17" s="12">
        <v>0</v>
      </c>
      <c r="C17" s="12">
        <f>SUM(Dana!C17,'Matthews-Fuller'!C17)</f>
        <v>0</v>
      </c>
      <c r="D17" s="79">
        <f>SUM(Dana!D17,'Matthews-Fuller'!D17)</f>
        <v>0</v>
      </c>
      <c r="E17" s="90">
        <f>SUM(Dana!E17,'Matthews-Fuller'!E17)</f>
        <v>0</v>
      </c>
      <c r="F17" s="26">
        <f t="shared" si="1"/>
        <v>0</v>
      </c>
    </row>
    <row r="18" spans="1:6">
      <c r="A18" s="48"/>
      <c r="B18" s="12">
        <v>0</v>
      </c>
      <c r="C18" s="12">
        <f>SUM(Dana!C18,'Matthews-Fuller'!C18)</f>
        <v>0</v>
      </c>
      <c r="D18" s="79">
        <f>SUM(Dana!D18,'Matthews-Fuller'!D18)</f>
        <v>0</v>
      </c>
      <c r="E18" s="90">
        <f>SUM(Dana!E18,'Matthews-Fuller'!E18)</f>
        <v>0</v>
      </c>
      <c r="F18" s="26">
        <f t="shared" si="1"/>
        <v>0</v>
      </c>
    </row>
    <row r="19" spans="1:6">
      <c r="A19" s="48" t="s">
        <v>24</v>
      </c>
      <c r="B19" s="12">
        <v>0</v>
      </c>
      <c r="C19" s="12">
        <f>SUM(Dana!C19,'Matthews-Fuller'!C19)</f>
        <v>0</v>
      </c>
      <c r="D19" s="79">
        <f>SUM(Dana!D19,'Matthews-Fuller'!D19)</f>
        <v>0</v>
      </c>
      <c r="E19" s="90">
        <f>SUM(Dana!E19,'Matthews-Fuller'!E19)</f>
        <v>0</v>
      </c>
      <c r="F19" s="26">
        <f t="shared" si="1"/>
        <v>0</v>
      </c>
    </row>
    <row r="20" spans="1:6">
      <c r="A20" s="48"/>
      <c r="B20" s="12">
        <v>0</v>
      </c>
      <c r="C20" s="12">
        <f>SUM(Dana!C20,'Matthews-Fuller'!C20)</f>
        <v>0</v>
      </c>
      <c r="D20" s="79">
        <f>SUM(Dana!D20,'Matthews-Fuller'!D20)</f>
        <v>0</v>
      </c>
      <c r="E20" s="90">
        <f>SUM(Dana!E20,'Matthews-Fuller'!E20)</f>
        <v>0</v>
      </c>
      <c r="F20" s="26">
        <f t="shared" si="1"/>
        <v>0</v>
      </c>
    </row>
    <row r="21" spans="1:6">
      <c r="A21" s="49" t="s">
        <v>40</v>
      </c>
      <c r="B21" s="12">
        <v>0</v>
      </c>
      <c r="C21" s="12">
        <f>SUM(Dana!C21,'Matthews-Fuller'!C21)</f>
        <v>0</v>
      </c>
      <c r="D21" s="79">
        <f>SUM(Dana!D21,'Matthews-Fuller'!D21)</f>
        <v>0</v>
      </c>
      <c r="E21" s="90">
        <f>SUM(Dana!E21,'Matthews-Fuller'!E21)</f>
        <v>0</v>
      </c>
      <c r="F21" s="26">
        <f t="shared" si="1"/>
        <v>0</v>
      </c>
    </row>
    <row r="22" spans="1:6">
      <c r="A22" s="49"/>
      <c r="B22" s="12">
        <v>0</v>
      </c>
      <c r="C22" s="12">
        <f>SUM(Dana!C22,'Matthews-Fuller'!C22)</f>
        <v>0</v>
      </c>
      <c r="D22" s="79">
        <f>SUM(Dana!D22,'Matthews-Fuller'!D22)</f>
        <v>0</v>
      </c>
      <c r="E22" s="90">
        <f>SUM(Dana!E22,'Matthews-Fuller'!E22)</f>
        <v>0</v>
      </c>
      <c r="F22" s="26">
        <f t="shared" si="1"/>
        <v>0</v>
      </c>
    </row>
    <row r="23" spans="1:6">
      <c r="A23" s="49" t="s">
        <v>41</v>
      </c>
      <c r="B23" s="12">
        <v>0</v>
      </c>
      <c r="C23" s="12">
        <f>SUM(Dana!C23,'Matthews-Fuller'!C23)</f>
        <v>0</v>
      </c>
      <c r="D23" s="79">
        <f>SUM(Dana!D23,'Matthews-Fuller'!D23)</f>
        <v>0</v>
      </c>
      <c r="E23" s="90">
        <f>SUM(Dana!E23,'Matthews-Fuller'!E23)</f>
        <v>0</v>
      </c>
      <c r="F23" s="26">
        <f t="shared" si="1"/>
        <v>0</v>
      </c>
    </row>
    <row r="24" spans="1:6">
      <c r="A24" s="49"/>
      <c r="B24" s="12">
        <v>0</v>
      </c>
      <c r="C24" s="12">
        <f>SUM(Dana!C24,'Matthews-Fuller'!C24)</f>
        <v>0</v>
      </c>
      <c r="D24" s="79">
        <f>SUM(Dana!D24,'Matthews-Fuller'!D24)</f>
        <v>0</v>
      </c>
      <c r="E24" s="90">
        <f>SUM(Dana!E24,'Matthews-Fuller'!E24)</f>
        <v>0</v>
      </c>
      <c r="F24" s="26">
        <f t="shared" si="1"/>
        <v>0</v>
      </c>
    </row>
    <row r="25" spans="1:6">
      <c r="A25" s="1" t="s">
        <v>43</v>
      </c>
      <c r="B25" s="12">
        <v>0</v>
      </c>
      <c r="C25" s="12">
        <f>SUM(Dana!C25,'Matthews-Fuller'!C25)</f>
        <v>0</v>
      </c>
      <c r="D25" s="79">
        <f>SUM(Dana!D25,'Matthews-Fuller'!D25)</f>
        <v>0</v>
      </c>
      <c r="E25" s="90">
        <f>SUM(Dana!E25,'Matthews-Fuller'!E25)</f>
        <v>0</v>
      </c>
      <c r="F25" s="26">
        <f t="shared" si="1"/>
        <v>0</v>
      </c>
    </row>
    <row r="26" spans="1:6">
      <c r="A26" s="1"/>
      <c r="B26" s="12">
        <v>0</v>
      </c>
      <c r="C26" s="12">
        <f>SUM(Dana!C26,'Matthews-Fuller'!C26)</f>
        <v>0</v>
      </c>
      <c r="D26" s="79">
        <f>SUM(Dana!D26,'Matthews-Fuller'!D26)</f>
        <v>0</v>
      </c>
      <c r="E26" s="90">
        <f>SUM(Dana!E26,'Matthews-Fuller'!E26)</f>
        <v>0</v>
      </c>
      <c r="F26" s="26">
        <f t="shared" si="1"/>
        <v>0</v>
      </c>
    </row>
    <row r="27" spans="1:6">
      <c r="A27" s="2" t="s">
        <v>18</v>
      </c>
      <c r="B27" s="12">
        <v>0</v>
      </c>
      <c r="C27" s="12">
        <f>SUM(Dana!C27,'Matthews-Fuller'!C27)</f>
        <v>0</v>
      </c>
      <c r="D27" s="79">
        <f>SUM(Dana!D27,'Matthews-Fuller'!D27)</f>
        <v>0</v>
      </c>
      <c r="E27" s="90">
        <f>SUM(Dana!E27,'Matthews-Fuller'!E27)</f>
        <v>0</v>
      </c>
      <c r="F27" s="26">
        <f t="shared" si="1"/>
        <v>0</v>
      </c>
    </row>
    <row r="28" spans="1:6" s="16" customFormat="1">
      <c r="A28" s="48" t="s">
        <v>15</v>
      </c>
      <c r="B28" s="12">
        <v>229</v>
      </c>
      <c r="C28" s="12">
        <f>SUM(Dana!C28,'Matthews-Fuller'!C28)</f>
        <v>0</v>
      </c>
      <c r="D28" s="79">
        <f>SUM(Dana!D28,'Matthews-Fuller'!D28)</f>
        <v>0</v>
      </c>
      <c r="E28" s="90">
        <f>SUM(Dana!E28,'Matthews-Fuller'!E28)</f>
        <v>0</v>
      </c>
      <c r="F28" s="26">
        <f t="shared" si="1"/>
        <v>229</v>
      </c>
    </row>
    <row r="29" spans="1:6" s="16" customFormat="1">
      <c r="A29" s="48"/>
      <c r="B29" s="12">
        <v>0</v>
      </c>
      <c r="C29" s="12">
        <f>SUM(Dana!C29,'Matthews-Fuller'!C29)</f>
        <v>0</v>
      </c>
      <c r="D29" s="79">
        <f>SUM(Dana!D29,'Matthews-Fuller'!D29)</f>
        <v>0</v>
      </c>
      <c r="E29" s="90">
        <f>SUM(Dana!E29,'Matthews-Fuller'!E29)</f>
        <v>0</v>
      </c>
      <c r="F29" s="26">
        <f t="shared" si="1"/>
        <v>0</v>
      </c>
    </row>
    <row r="30" spans="1:6" s="16" customFormat="1">
      <c r="A30" s="48" t="s">
        <v>14</v>
      </c>
      <c r="B30" s="12">
        <v>234</v>
      </c>
      <c r="C30" s="12">
        <f>SUM(Dana!C30,'Matthews-Fuller'!C30)</f>
        <v>0</v>
      </c>
      <c r="D30" s="79">
        <f>SUM(Dana!D30,'Matthews-Fuller'!D30)</f>
        <v>3</v>
      </c>
      <c r="E30" s="90">
        <f>SUM(Dana!E30,'Matthews-Fuller'!E30)</f>
        <v>-3</v>
      </c>
      <c r="F30" s="26">
        <f t="shared" si="1"/>
        <v>231</v>
      </c>
    </row>
    <row r="31" spans="1:6" s="16" customFormat="1">
      <c r="A31" s="48"/>
      <c r="B31" s="12">
        <v>0</v>
      </c>
      <c r="C31" s="12">
        <f>SUM(Dana!C31,'Matthews-Fuller'!C31)</f>
        <v>0</v>
      </c>
      <c r="D31" s="79">
        <f>SUM(Dana!D31,'Matthews-Fuller'!D31)</f>
        <v>0</v>
      </c>
      <c r="E31" s="90">
        <f>SUM(Dana!E31,'Matthews-Fuller'!E31)</f>
        <v>0</v>
      </c>
      <c r="F31" s="26">
        <f t="shared" si="1"/>
        <v>0</v>
      </c>
    </row>
    <row r="32" spans="1:6">
      <c r="A32" s="48" t="s">
        <v>13</v>
      </c>
      <c r="B32" s="12">
        <v>419</v>
      </c>
      <c r="C32" s="12">
        <f>SUM(Dana!C32,'Matthews-Fuller'!C32)</f>
        <v>0</v>
      </c>
      <c r="D32" s="79">
        <f>SUM(Dana!D32,'Matthews-Fuller'!D32)</f>
        <v>0</v>
      </c>
      <c r="E32" s="90">
        <f>SUM(Dana!E32,'Matthews-Fuller'!E32)</f>
        <v>0</v>
      </c>
      <c r="F32" s="26">
        <f t="shared" si="1"/>
        <v>419</v>
      </c>
    </row>
    <row r="33" spans="1:16">
      <c r="A33" s="48"/>
      <c r="B33" s="12">
        <v>0</v>
      </c>
      <c r="C33" s="12">
        <f>SUM(Dana!C33,'Matthews-Fuller'!C33)</f>
        <v>0</v>
      </c>
      <c r="D33" s="79">
        <f>SUM(Dana!D33,'Matthews-Fuller'!D33)</f>
        <v>0</v>
      </c>
      <c r="E33" s="90">
        <f>SUM(Dana!E33,'Matthews-Fuller'!E33)</f>
        <v>0</v>
      </c>
      <c r="F33" s="26">
        <f t="shared" si="1"/>
        <v>0</v>
      </c>
    </row>
    <row r="34" spans="1:16">
      <c r="A34" s="48" t="s">
        <v>12</v>
      </c>
      <c r="B34" s="12">
        <v>56</v>
      </c>
      <c r="C34" s="12">
        <f>SUM(Dana!C34,'Matthews-Fuller'!C34)</f>
        <v>0</v>
      </c>
      <c r="D34" s="79">
        <f>SUM(Dana!D34,'Matthews-Fuller'!D34)</f>
        <v>0</v>
      </c>
      <c r="E34" s="90">
        <f>SUM(Dana!E34,'Matthews-Fuller'!E34)</f>
        <v>0</v>
      </c>
      <c r="F34" s="26">
        <f t="shared" si="1"/>
        <v>56</v>
      </c>
    </row>
    <row r="35" spans="1:16">
      <c r="A35" s="48"/>
      <c r="B35" s="12">
        <v>0</v>
      </c>
      <c r="C35" s="12">
        <f>SUM(Dana!C35,'Matthews-Fuller'!C35)</f>
        <v>0</v>
      </c>
      <c r="D35" s="79">
        <f>SUM(Dana!D35,'Matthews-Fuller'!D35)</f>
        <v>0</v>
      </c>
      <c r="E35" s="90">
        <f>SUM(Dana!E35,'Matthews-Fuller'!E35)</f>
        <v>0</v>
      </c>
      <c r="F35" s="26">
        <f t="shared" si="1"/>
        <v>0</v>
      </c>
    </row>
    <row r="36" spans="1:16">
      <c r="A36" s="48" t="s">
        <v>48</v>
      </c>
      <c r="B36" s="12">
        <v>11</v>
      </c>
      <c r="C36" s="12">
        <f>SUM(Dana!C36,'Matthews-Fuller'!C36)</f>
        <v>0</v>
      </c>
      <c r="D36" s="79">
        <f>SUM(Dana!D36,'Matthews-Fuller'!D36)</f>
        <v>9</v>
      </c>
      <c r="E36" s="90">
        <f>SUM(Dana!E36,'Matthews-Fuller'!E36)</f>
        <v>-9</v>
      </c>
      <c r="F36" s="26">
        <f t="shared" si="1"/>
        <v>2</v>
      </c>
    </row>
    <row r="37" spans="1:16">
      <c r="A37" s="48"/>
      <c r="B37" s="12">
        <v>0</v>
      </c>
      <c r="C37" s="12">
        <f>SUM(Dana!C37,'Matthews-Fuller'!C37)</f>
        <v>0</v>
      </c>
      <c r="D37" s="79">
        <f>SUM(Dana!D37,'Matthews-Fuller'!D37)</f>
        <v>0</v>
      </c>
      <c r="E37" s="90">
        <f>SUM(Dana!E37,'Matthews-Fuller'!E37)</f>
        <v>0</v>
      </c>
      <c r="F37" s="26">
        <f t="shared" si="1"/>
        <v>0</v>
      </c>
    </row>
    <row r="38" spans="1:16">
      <c r="A38" s="48" t="s">
        <v>6</v>
      </c>
      <c r="B38" s="12">
        <v>25</v>
      </c>
      <c r="C38" s="12">
        <f>SUM(Dana!C38,'Matthews-Fuller'!C38)</f>
        <v>0</v>
      </c>
      <c r="D38" s="79">
        <f>SUM(Dana!D38,'Matthews-Fuller'!D38)</f>
        <v>0</v>
      </c>
      <c r="E38" s="90">
        <f>SUM(Dana!E38,'Matthews-Fuller'!E38)</f>
        <v>0</v>
      </c>
      <c r="F38" s="26">
        <f t="shared" si="1"/>
        <v>25</v>
      </c>
    </row>
    <row r="39" spans="1:16">
      <c r="A39" s="48"/>
      <c r="B39" s="12">
        <v>0</v>
      </c>
      <c r="C39" s="12">
        <f>SUM(Dana!C39,'Matthews-Fuller'!C39)</f>
        <v>0</v>
      </c>
      <c r="D39" s="79">
        <f>SUM(Dana!D39,'Matthews-Fuller'!D39)</f>
        <v>0</v>
      </c>
      <c r="E39" s="90">
        <f>SUM(Dana!E39,'Matthews-Fuller'!E39)</f>
        <v>0</v>
      </c>
      <c r="F39" s="26">
        <f t="shared" si="1"/>
        <v>0</v>
      </c>
    </row>
    <row r="40" spans="1:16">
      <c r="A40" s="48" t="s">
        <v>49</v>
      </c>
      <c r="B40" s="12">
        <v>3</v>
      </c>
      <c r="C40" s="12">
        <f>SUM(Dana!C40,'Matthews-Fuller'!C40)</f>
        <v>2</v>
      </c>
      <c r="D40" s="79">
        <f>SUM(Dana!D40,'Matthews-Fuller'!D40)</f>
        <v>0</v>
      </c>
      <c r="E40" s="90">
        <f>SUM(Dana!E40,'Matthews-Fuller'!E40)</f>
        <v>2</v>
      </c>
      <c r="F40" s="26">
        <f t="shared" si="1"/>
        <v>5</v>
      </c>
    </row>
    <row r="41" spans="1:16">
      <c r="A41" s="48"/>
      <c r="B41" s="12">
        <v>0</v>
      </c>
      <c r="C41" s="12">
        <f>SUM(Dana!C41,'Matthews-Fuller'!C41)</f>
        <v>0</v>
      </c>
      <c r="D41" s="79">
        <f>SUM(Dana!D41,'Matthews-Fuller'!D41)</f>
        <v>0</v>
      </c>
      <c r="E41" s="90">
        <f>SUM(Dana!E41,'Matthews-Fuller'!E41)</f>
        <v>0</v>
      </c>
      <c r="F41" s="26">
        <f t="shared" si="1"/>
        <v>0</v>
      </c>
    </row>
    <row r="42" spans="1:16">
      <c r="A42" s="48" t="s">
        <v>16</v>
      </c>
      <c r="B42" s="12">
        <v>0</v>
      </c>
      <c r="C42" s="12">
        <f>SUM(Dana!C42,'Matthews-Fuller'!C42)</f>
        <v>0</v>
      </c>
      <c r="D42" s="79">
        <f>SUM(Dana!D42,'Matthews-Fuller'!D42)</f>
        <v>0</v>
      </c>
      <c r="E42" s="90">
        <f>SUM(Dana!E42,'Matthews-Fuller'!E42)</f>
        <v>0</v>
      </c>
      <c r="F42" s="26">
        <f t="shared" si="1"/>
        <v>0</v>
      </c>
    </row>
    <row r="43" spans="1:16">
      <c r="A43" s="48"/>
      <c r="B43" s="12">
        <v>0</v>
      </c>
      <c r="C43" s="12">
        <f>SUM(Dana!C43,'Matthews-Fuller'!C43)</f>
        <v>0</v>
      </c>
      <c r="D43" s="79">
        <f>SUM(Dana!D43,'Matthews-Fuller'!D43)</f>
        <v>0</v>
      </c>
      <c r="E43" s="90">
        <f>SUM(Dana!E43,'Matthews-Fuller'!E43)</f>
        <v>0</v>
      </c>
      <c r="F43" s="26">
        <f t="shared" si="1"/>
        <v>0</v>
      </c>
    </row>
    <row r="44" spans="1:16">
      <c r="A44" s="48" t="s">
        <v>17</v>
      </c>
      <c r="B44" s="12">
        <v>0</v>
      </c>
      <c r="C44" s="12">
        <f>SUM(Dana!C44,'Matthews-Fuller'!C44)</f>
        <v>0</v>
      </c>
      <c r="D44" s="79">
        <f>SUM(Dana!D44,'Matthews-Fuller'!D44)</f>
        <v>0</v>
      </c>
      <c r="E44" s="90">
        <f>SUM(Dana!E44,'Matthews-Fuller'!E44)</f>
        <v>0</v>
      </c>
      <c r="F44" s="26">
        <f t="shared" si="1"/>
        <v>0</v>
      </c>
    </row>
    <row r="45" spans="1:16">
      <c r="A45" s="48"/>
      <c r="B45" s="12">
        <v>0</v>
      </c>
      <c r="C45" s="12">
        <f>SUM(Dana!C45,'Matthews-Fuller'!C45)</f>
        <v>0</v>
      </c>
      <c r="D45" s="79">
        <f>SUM(Dana!D45,'Matthews-Fuller'!D45)</f>
        <v>0</v>
      </c>
      <c r="E45" s="90">
        <f>SUM(Dana!E45,'Matthews-Fuller'!E45)</f>
        <v>0</v>
      </c>
      <c r="F45" s="26">
        <f t="shared" si="1"/>
        <v>0</v>
      </c>
    </row>
    <row r="46" spans="1:16" s="7" customFormat="1">
      <c r="A46" s="133" t="s">
        <v>59</v>
      </c>
      <c r="B46" s="15">
        <v>0</v>
      </c>
      <c r="C46" s="15">
        <v>0</v>
      </c>
      <c r="D46" s="15">
        <v>0</v>
      </c>
      <c r="E46" s="75">
        <f t="shared" ref="E46:E52" si="2">C46-D46</f>
        <v>0</v>
      </c>
      <c r="F46" s="26">
        <f t="shared" si="1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6" s="7" customFormat="1">
      <c r="A47" s="6"/>
      <c r="B47" s="12">
        <v>0</v>
      </c>
      <c r="C47" s="12"/>
      <c r="D47" s="15">
        <v>0</v>
      </c>
      <c r="E47" s="75">
        <f t="shared" si="2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s="7" customFormat="1">
      <c r="A48" s="7" t="s">
        <v>60</v>
      </c>
      <c r="B48" s="15">
        <v>0</v>
      </c>
      <c r="C48" s="15">
        <v>0</v>
      </c>
      <c r="D48" s="15">
        <v>0</v>
      </c>
      <c r="E48" s="75">
        <f t="shared" si="2"/>
        <v>0</v>
      </c>
      <c r="F48" s="26">
        <f t="shared" si="1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 s="7" customFormat="1">
      <c r="A49" s="6"/>
      <c r="B49" s="12">
        <v>0</v>
      </c>
      <c r="C49" s="12"/>
      <c r="D49" s="15">
        <v>0</v>
      </c>
      <c r="E49" s="75">
        <f t="shared" si="2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34" customFormat="1">
      <c r="A50" s="48" t="s">
        <v>4</v>
      </c>
      <c r="B50" s="50">
        <v>0</v>
      </c>
      <c r="C50" s="50">
        <v>0</v>
      </c>
      <c r="D50" s="74">
        <v>0</v>
      </c>
      <c r="E50" s="75">
        <f t="shared" si="2"/>
        <v>0</v>
      </c>
      <c r="F50" s="26">
        <f t="shared" si="1"/>
        <v>0</v>
      </c>
    </row>
    <row r="51" spans="1:16" s="34" customFormat="1">
      <c r="A51" s="6"/>
      <c r="B51" s="50">
        <v>0</v>
      </c>
      <c r="C51" s="50"/>
      <c r="D51" s="74"/>
      <c r="E51" s="75">
        <f t="shared" si="2"/>
        <v>0</v>
      </c>
      <c r="F51" s="26">
        <f t="shared" si="1"/>
        <v>0</v>
      </c>
    </row>
    <row r="52" spans="1:16" s="34" customFormat="1">
      <c r="A52" s="6" t="s">
        <v>44</v>
      </c>
      <c r="B52" s="50">
        <v>977</v>
      </c>
      <c r="C52" s="132">
        <f>SUM(C28,C30,C32,C34,C36,C38,C40,C42,C44,C46,C48,C50)</f>
        <v>2</v>
      </c>
      <c r="D52" s="132">
        <f>SUM(D28,D30,D32,D34,D36,D38,D40,D42,D44,D46,D48,D50)</f>
        <v>12</v>
      </c>
      <c r="E52" s="137">
        <f t="shared" si="2"/>
        <v>-10</v>
      </c>
      <c r="F52" s="26">
        <f t="shared" si="1"/>
        <v>967</v>
      </c>
    </row>
    <row r="53" spans="1:16">
      <c r="A53" s="7"/>
      <c r="B53" s="12">
        <v>0</v>
      </c>
      <c r="C53" s="29"/>
      <c r="D53" s="74"/>
      <c r="E53" s="137"/>
      <c r="F53" s="26">
        <f t="shared" si="1"/>
        <v>0</v>
      </c>
    </row>
    <row r="54" spans="1:16">
      <c r="A54" s="61" t="s">
        <v>22</v>
      </c>
      <c r="B54" s="29">
        <v>184488</v>
      </c>
      <c r="C54" s="29">
        <f>C14</f>
        <v>508</v>
      </c>
      <c r="D54" s="94">
        <f>D14</f>
        <v>1546</v>
      </c>
      <c r="E54" s="138">
        <f>C54-D54</f>
        <v>-1038</v>
      </c>
      <c r="F54" s="26">
        <f t="shared" si="1"/>
        <v>183450</v>
      </c>
    </row>
    <row r="55" spans="1:16">
      <c r="A55" s="7" t="s">
        <v>56</v>
      </c>
      <c r="B55" s="29">
        <v>0</v>
      </c>
      <c r="C55" s="29">
        <f>C25</f>
        <v>0</v>
      </c>
      <c r="D55" s="94">
        <f>D25</f>
        <v>0</v>
      </c>
      <c r="E55" s="138">
        <f t="shared" ref="E55:E57" si="3">C55-D55</f>
        <v>0</v>
      </c>
      <c r="F55" s="26">
        <f t="shared" si="1"/>
        <v>0</v>
      </c>
    </row>
    <row r="56" spans="1:16">
      <c r="A56" s="7" t="s">
        <v>57</v>
      </c>
      <c r="B56" s="29">
        <v>977</v>
      </c>
      <c r="C56" s="29">
        <f>C52</f>
        <v>2</v>
      </c>
      <c r="D56" s="94">
        <f>D52</f>
        <v>12</v>
      </c>
      <c r="E56" s="138">
        <f t="shared" si="3"/>
        <v>-10</v>
      </c>
      <c r="F56" s="26">
        <f t="shared" si="1"/>
        <v>967</v>
      </c>
    </row>
    <row r="57" spans="1:16">
      <c r="A57" s="8" t="s">
        <v>3</v>
      </c>
      <c r="B57" s="29">
        <v>185465</v>
      </c>
      <c r="C57" s="29">
        <f>SUM(C54:C56)</f>
        <v>510</v>
      </c>
      <c r="D57" s="29">
        <f>SUM(D54:D56)</f>
        <v>1558</v>
      </c>
      <c r="E57" s="138">
        <f t="shared" si="3"/>
        <v>-1048</v>
      </c>
      <c r="F57" s="26">
        <f t="shared" si="1"/>
        <v>184417</v>
      </c>
    </row>
    <row r="58" spans="1:16">
      <c r="A58" s="8"/>
      <c r="B58" s="12">
        <v>0</v>
      </c>
      <c r="C58" s="12">
        <f>SUM(Dana!C58,'Matthews-Fuller'!C58)</f>
        <v>0</v>
      </c>
      <c r="D58" s="79">
        <f>SUM(Dana!D58,'Matthews-Fuller'!D58)</f>
        <v>0</v>
      </c>
      <c r="E58" s="90">
        <f>SUM(Dana!E58,'Matthews-Fuller'!E58)</f>
        <v>0</v>
      </c>
      <c r="F58" s="26">
        <f t="shared" si="1"/>
        <v>0</v>
      </c>
    </row>
    <row r="59" spans="1:16">
      <c r="A59" s="37" t="s">
        <v>29</v>
      </c>
      <c r="B59" s="12">
        <v>0</v>
      </c>
      <c r="C59" s="12">
        <f>SUM(Dana!C59,'Matthews-Fuller'!C59)</f>
        <v>0</v>
      </c>
      <c r="D59" s="79">
        <f>SUM(Dana!D59,'Matthews-Fuller'!D59)</f>
        <v>0</v>
      </c>
      <c r="E59" s="90">
        <f>SUM(Dana!E59,'Matthews-Fuller'!E59)</f>
        <v>0</v>
      </c>
      <c r="F59" s="26">
        <f t="shared" si="1"/>
        <v>0</v>
      </c>
    </row>
    <row r="60" spans="1:16">
      <c r="A60" s="67" t="s">
        <v>30</v>
      </c>
      <c r="B60" s="12">
        <v>733</v>
      </c>
      <c r="C60" s="12">
        <f>SUM(Dana!C60,'Matthews-Fuller'!C60)</f>
        <v>0</v>
      </c>
      <c r="D60" s="79">
        <f>SUM(Dana!D60,'Matthews-Fuller'!D60)</f>
        <v>1</v>
      </c>
      <c r="E60" s="90">
        <f>SUM(Dana!E60,'Matthews-Fuller'!E60)</f>
        <v>377</v>
      </c>
      <c r="F60" s="26">
        <f t="shared" si="1"/>
        <v>1110</v>
      </c>
    </row>
    <row r="61" spans="1:16">
      <c r="A61" s="67" t="s">
        <v>31</v>
      </c>
      <c r="B61" s="12">
        <v>3</v>
      </c>
      <c r="C61" s="12">
        <f>SUM(Dana!C61,'Matthews-Fuller'!C61)</f>
        <v>0</v>
      </c>
      <c r="D61" s="79">
        <f>SUM(Dana!D61,'Matthews-Fuller'!D61)</f>
        <v>0</v>
      </c>
      <c r="E61" s="90">
        <f>SUM(Dana!E61,'Matthews-Fuller'!E61)</f>
        <v>0</v>
      </c>
      <c r="F61" s="26">
        <f t="shared" si="1"/>
        <v>3</v>
      </c>
    </row>
    <row r="62" spans="1:16">
      <c r="A62" s="82" t="s">
        <v>45</v>
      </c>
      <c r="B62" s="12">
        <v>13014</v>
      </c>
      <c r="C62" s="12">
        <f>SUM(Dana!C62,'Matthews-Fuller'!C62)</f>
        <v>0</v>
      </c>
      <c r="D62" s="79">
        <f>SUM(Dana!D62,'Matthews-Fuller'!D62)</f>
        <v>0</v>
      </c>
      <c r="E62" s="90">
        <f>SUM(Dana!E62,'Matthews-Fuller'!E62)</f>
        <v>-69</v>
      </c>
      <c r="F62" s="26">
        <f t="shared" ref="F62" si="4">B62+E62</f>
        <v>12945</v>
      </c>
    </row>
    <row r="63" spans="1:16">
      <c r="A63" s="82" t="s">
        <v>46</v>
      </c>
      <c r="B63" s="12">
        <v>2</v>
      </c>
      <c r="C63" s="12">
        <f>SUM(Dana!C63,'Matthews-Fuller'!C63)</f>
        <v>0</v>
      </c>
      <c r="D63" s="79">
        <f>SUM(Dana!D63,'Matthews-Fuller'!D63)</f>
        <v>0</v>
      </c>
      <c r="E63" s="90">
        <f>SUM(Dana!E63,'Matthews-Fuller'!E63)</f>
        <v>0</v>
      </c>
      <c r="F63" s="26">
        <f t="shared" si="1"/>
        <v>2</v>
      </c>
    </row>
    <row r="64" spans="1:16">
      <c r="A64" s="38" t="s">
        <v>3</v>
      </c>
      <c r="B64" s="12">
        <v>13752</v>
      </c>
      <c r="C64" s="12">
        <f>SUM(Dana!C64,'Matthews-Fuller'!C64)</f>
        <v>0</v>
      </c>
      <c r="D64" s="79">
        <f>SUM(Dana!D64,'Matthews-Fuller'!D64)</f>
        <v>1</v>
      </c>
      <c r="E64" s="90">
        <f>SUM(Dana!E64,'Matthews-Fuller'!E64)</f>
        <v>308</v>
      </c>
      <c r="F64" s="26">
        <f t="shared" si="1"/>
        <v>14060</v>
      </c>
    </row>
    <row r="65" spans="1:6">
      <c r="B65" s="12"/>
      <c r="C65" s="12"/>
      <c r="D65" s="79"/>
      <c r="E65" s="90"/>
      <c r="F65" s="26"/>
    </row>
    <row r="66" spans="1:6">
      <c r="B66" s="12"/>
      <c r="C66" s="12"/>
      <c r="D66" s="79"/>
      <c r="E66" s="90"/>
      <c r="F66" s="26"/>
    </row>
    <row r="67" spans="1:6">
      <c r="B67" s="12"/>
      <c r="C67" s="12"/>
      <c r="D67" s="79"/>
      <c r="E67" s="90"/>
      <c r="F67" s="26"/>
    </row>
    <row r="68" spans="1:6">
      <c r="B68" s="12"/>
      <c r="C68" s="12"/>
      <c r="D68" s="79"/>
      <c r="E68" s="90"/>
      <c r="F68" s="26"/>
    </row>
    <row r="69" spans="1:6">
      <c r="F69" s="26"/>
    </row>
    <row r="70" spans="1:6">
      <c r="F70" s="26"/>
    </row>
    <row r="71" spans="1:6">
      <c r="F71" s="26"/>
    </row>
    <row r="72" spans="1:6">
      <c r="F72" s="26"/>
    </row>
    <row r="73" spans="1:6">
      <c r="F73" s="26"/>
    </row>
    <row r="74" spans="1:6" s="14" customFormat="1">
      <c r="A74" s="3"/>
      <c r="B74" s="22"/>
      <c r="C74" s="22"/>
      <c r="D74" s="47"/>
      <c r="E74" s="45"/>
      <c r="F74" s="26"/>
    </row>
    <row r="75" spans="1:6" s="14" customFormat="1">
      <c r="A75" s="3"/>
      <c r="B75" s="22"/>
      <c r="C75" s="22"/>
      <c r="D75" s="47"/>
      <c r="E75" s="45"/>
      <c r="F75" s="3"/>
    </row>
    <row r="76" spans="1:6" s="14" customFormat="1">
      <c r="A76" s="3"/>
      <c r="B76" s="22"/>
      <c r="C76" s="22"/>
      <c r="D76" s="47"/>
      <c r="E76" s="45"/>
      <c r="F76" s="3"/>
    </row>
    <row r="77" spans="1:6" s="14" customFormat="1">
      <c r="A77" s="3"/>
      <c r="B77" s="22"/>
      <c r="C77" s="22"/>
      <c r="D77" s="47"/>
      <c r="E77" s="45"/>
      <c r="F77" s="3"/>
    </row>
    <row r="78" spans="1:6" s="7" customFormat="1">
      <c r="A78" s="3"/>
      <c r="B78" s="22"/>
      <c r="C78" s="22"/>
      <c r="D78" s="47"/>
      <c r="E78" s="45"/>
      <c r="F78" s="3"/>
    </row>
    <row r="79" spans="1:6" s="7" customFormat="1">
      <c r="A79" s="3"/>
      <c r="B79" s="22"/>
      <c r="C79" s="22"/>
      <c r="D79" s="47"/>
      <c r="E79" s="45"/>
      <c r="F79" s="3"/>
    </row>
    <row r="80" spans="1:6" s="7" customFormat="1">
      <c r="A80" s="3"/>
      <c r="B80" s="22"/>
      <c r="C80" s="22"/>
      <c r="D80" s="47"/>
      <c r="E80" s="45"/>
      <c r="F80" s="3"/>
    </row>
    <row r="81" spans="1:6" s="7" customFormat="1">
      <c r="A81" s="3"/>
      <c r="B81" s="22"/>
      <c r="C81" s="22"/>
      <c r="D81" s="47"/>
      <c r="E81" s="45"/>
      <c r="F81" s="3"/>
    </row>
    <row r="82" spans="1:6" s="7" customFormat="1">
      <c r="A82" s="3"/>
      <c r="B82" s="22"/>
      <c r="C82" s="22"/>
      <c r="D82" s="47"/>
      <c r="E82" s="45"/>
      <c r="F82" s="3"/>
    </row>
    <row r="83" spans="1:6" s="7" customFormat="1">
      <c r="A83" s="3"/>
      <c r="B83" s="22"/>
      <c r="C83" s="22"/>
      <c r="D83" s="47"/>
      <c r="E83" s="45"/>
      <c r="F83" s="3"/>
    </row>
    <row r="84" spans="1:6" s="7" customFormat="1">
      <c r="A84" s="3"/>
      <c r="B84" s="22"/>
      <c r="C84" s="22"/>
      <c r="D84" s="47"/>
      <c r="E84" s="45"/>
      <c r="F84" s="3"/>
    </row>
    <row r="85" spans="1:6" s="3" customFormat="1">
      <c r="B85" s="22"/>
      <c r="C85" s="22"/>
      <c r="D85" s="47"/>
      <c r="E85" s="45"/>
    </row>
    <row r="86" spans="1:6" s="7" customFormat="1">
      <c r="A86" s="3"/>
      <c r="B86" s="22"/>
      <c r="C86" s="22"/>
      <c r="D86" s="47"/>
      <c r="E86" s="45"/>
      <c r="F86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25" defaultRowHeight="13.2"/>
  <cols>
    <col min="1" max="1" width="34.75" style="51" bestFit="1" customWidth="1"/>
    <col min="2" max="2" width="14.75" style="3" customWidth="1"/>
    <col min="3" max="3" width="8.875" style="76" bestFit="1" customWidth="1"/>
    <col min="4" max="4" width="11.125" style="77" bestFit="1" customWidth="1"/>
    <col min="5" max="5" width="12.125" style="139" customWidth="1"/>
    <col min="6" max="6" width="12.375" style="3" customWidth="1"/>
    <col min="7" max="7" width="8.75" style="51" bestFit="1" customWidth="1"/>
    <col min="8" max="8" width="15.375" style="51" customWidth="1"/>
    <col min="9" max="10" width="9" style="51" bestFit="1" customWidth="1"/>
    <col min="11" max="11" width="9.125" style="51" bestFit="1" customWidth="1"/>
    <col min="12" max="12" width="9" style="51" bestFit="1" customWidth="1"/>
    <col min="13" max="13" width="9.375" style="51" bestFit="1" customWidth="1"/>
    <col min="14" max="14" width="9" style="51" bestFit="1" customWidth="1"/>
    <col min="15" max="15" width="2.25" style="51" customWidth="1"/>
    <col min="16" max="16" width="9.125" style="54"/>
    <col min="17" max="16384" width="9.125" style="51"/>
  </cols>
  <sheetData>
    <row r="1" spans="1:15">
      <c r="A1" s="52" t="s">
        <v>65</v>
      </c>
      <c r="B1" s="28" t="s">
        <v>25</v>
      </c>
      <c r="C1" s="68" t="s">
        <v>26</v>
      </c>
      <c r="D1" s="69" t="s">
        <v>27</v>
      </c>
      <c r="E1" s="134" t="s">
        <v>39</v>
      </c>
      <c r="F1" s="28" t="s">
        <v>25</v>
      </c>
      <c r="G1" s="53"/>
      <c r="H1" s="53"/>
      <c r="I1" s="53"/>
      <c r="J1" s="53"/>
      <c r="K1" s="53"/>
      <c r="L1" s="53"/>
      <c r="M1" s="53"/>
      <c r="N1" s="53"/>
      <c r="O1" s="53"/>
    </row>
    <row r="2" spans="1:15">
      <c r="A2" s="52"/>
      <c r="B2" s="131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  <c r="G2" s="52"/>
      <c r="H2" s="52"/>
      <c r="I2" s="52"/>
      <c r="J2" s="52"/>
      <c r="K2" s="52"/>
      <c r="L2" s="52"/>
      <c r="M2" s="52"/>
      <c r="N2" s="52"/>
      <c r="O2" s="52"/>
    </row>
    <row r="3" spans="1:15">
      <c r="A3" s="52" t="s">
        <v>11</v>
      </c>
      <c r="B3" s="27"/>
      <c r="C3" s="71"/>
      <c r="D3" s="72"/>
      <c r="E3" s="136"/>
      <c r="F3" s="27"/>
      <c r="G3" s="52"/>
      <c r="H3" s="52"/>
      <c r="I3" s="52"/>
      <c r="J3" s="52"/>
      <c r="K3" s="52"/>
      <c r="L3" s="52"/>
      <c r="M3" s="52"/>
      <c r="N3" s="52"/>
      <c r="O3" s="52"/>
    </row>
    <row r="4" spans="1:15">
      <c r="A4" s="55" t="s">
        <v>0</v>
      </c>
      <c r="B4" s="26"/>
      <c r="C4" s="73">
        <v>16357</v>
      </c>
      <c r="D4" s="74">
        <v>563</v>
      </c>
      <c r="E4" s="137">
        <f>C4-D4</f>
        <v>15794</v>
      </c>
      <c r="F4" s="26"/>
      <c r="G4" s="53"/>
      <c r="H4" s="53"/>
      <c r="I4" s="53"/>
      <c r="J4" s="53"/>
      <c r="K4" s="53"/>
      <c r="L4" s="53"/>
      <c r="M4" s="53"/>
      <c r="N4" s="53"/>
      <c r="O4" s="56"/>
    </row>
    <row r="5" spans="1:15">
      <c r="A5" s="55"/>
      <c r="B5" s="26"/>
      <c r="C5" s="73"/>
      <c r="D5" s="74"/>
      <c r="E5" s="137">
        <f t="shared" ref="E5:E52" si="0">C5-D5</f>
        <v>0</v>
      </c>
      <c r="F5" s="26"/>
      <c r="G5" s="53"/>
      <c r="H5" s="53"/>
      <c r="I5" s="53"/>
      <c r="J5" s="53"/>
      <c r="K5" s="53"/>
      <c r="L5" s="53"/>
      <c r="M5" s="53"/>
      <c r="N5" s="53"/>
      <c r="O5" s="56"/>
    </row>
    <row r="6" spans="1:15">
      <c r="A6" s="55" t="s">
        <v>2</v>
      </c>
      <c r="B6" s="26"/>
      <c r="C6" s="73">
        <v>7675</v>
      </c>
      <c r="D6" s="74">
        <v>11569</v>
      </c>
      <c r="E6" s="137">
        <f t="shared" si="0"/>
        <v>-3894</v>
      </c>
      <c r="F6" s="26"/>
      <c r="G6" s="53"/>
      <c r="H6" s="53"/>
      <c r="I6" s="53"/>
      <c r="J6" s="53"/>
      <c r="K6" s="53"/>
      <c r="L6" s="53"/>
      <c r="M6" s="53"/>
      <c r="N6" s="53"/>
      <c r="O6" s="56"/>
    </row>
    <row r="7" spans="1:15">
      <c r="A7" s="55"/>
      <c r="B7" s="26"/>
      <c r="C7" s="73"/>
      <c r="D7" s="74"/>
      <c r="E7" s="137">
        <f t="shared" si="0"/>
        <v>0</v>
      </c>
      <c r="F7" s="26"/>
      <c r="G7" s="53"/>
      <c r="H7" s="53"/>
      <c r="I7" s="53"/>
      <c r="J7" s="53"/>
      <c r="K7" s="53"/>
      <c r="L7" s="53"/>
      <c r="M7" s="53"/>
      <c r="N7" s="53"/>
      <c r="O7" s="56"/>
    </row>
    <row r="8" spans="1:15">
      <c r="A8" s="55" t="s">
        <v>10</v>
      </c>
      <c r="B8" s="26"/>
      <c r="C8" s="73"/>
      <c r="D8" s="74">
        <v>1</v>
      </c>
      <c r="E8" s="137">
        <f t="shared" si="0"/>
        <v>-1</v>
      </c>
      <c r="F8" s="26"/>
      <c r="G8" s="57"/>
      <c r="H8" s="57"/>
      <c r="I8" s="57"/>
      <c r="J8" s="57"/>
      <c r="K8" s="57"/>
      <c r="L8" s="57"/>
      <c r="M8" s="57"/>
      <c r="N8" s="53"/>
      <c r="O8" s="56"/>
    </row>
    <row r="9" spans="1:15">
      <c r="A9" s="53"/>
      <c r="B9" s="26"/>
      <c r="C9" s="73"/>
      <c r="D9" s="74"/>
      <c r="E9" s="137">
        <f t="shared" si="0"/>
        <v>0</v>
      </c>
      <c r="F9" s="26"/>
      <c r="G9" s="57"/>
      <c r="H9" s="57"/>
      <c r="I9" s="57"/>
      <c r="J9" s="57"/>
      <c r="K9" s="57"/>
      <c r="L9" s="57"/>
      <c r="M9" s="57"/>
      <c r="N9" s="53"/>
      <c r="O9" s="56"/>
    </row>
    <row r="10" spans="1:15">
      <c r="A10" s="48" t="s">
        <v>51</v>
      </c>
      <c r="B10" s="26"/>
      <c r="C10" s="73"/>
      <c r="D10" s="74">
        <v>1</v>
      </c>
      <c r="E10" s="137">
        <f t="shared" si="0"/>
        <v>-1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</row>
    <row r="11" spans="1:15">
      <c r="A11" s="1"/>
      <c r="B11" s="26"/>
      <c r="C11" s="73"/>
      <c r="D11" s="74"/>
      <c r="E11" s="137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</row>
    <row r="12" spans="1:15">
      <c r="A12" s="48" t="s">
        <v>52</v>
      </c>
      <c r="B12" s="26"/>
      <c r="C12" s="73"/>
      <c r="D12" s="74">
        <v>1543</v>
      </c>
      <c r="E12" s="137">
        <f t="shared" si="0"/>
        <v>-1543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</row>
    <row r="13" spans="1:15">
      <c r="B13" s="26"/>
      <c r="C13" s="73"/>
      <c r="D13" s="74"/>
      <c r="E13" s="137">
        <f t="shared" si="0"/>
        <v>0</v>
      </c>
      <c r="F13" s="26"/>
      <c r="G13" s="57"/>
      <c r="H13" s="57"/>
      <c r="I13" s="57"/>
      <c r="J13" s="57"/>
      <c r="K13" s="57"/>
      <c r="L13" s="57"/>
      <c r="M13" s="57"/>
      <c r="N13" s="53"/>
      <c r="O13" s="56"/>
    </row>
    <row r="14" spans="1:15">
      <c r="A14" s="53" t="s">
        <v>42</v>
      </c>
      <c r="B14" s="26">
        <v>1892817</v>
      </c>
      <c r="C14" s="73">
        <f>SUM(C4:C12)</f>
        <v>24032</v>
      </c>
      <c r="D14" s="74">
        <f>SUM(D4:D12)</f>
        <v>13677</v>
      </c>
      <c r="E14" s="137">
        <f t="shared" si="0"/>
        <v>10355</v>
      </c>
      <c r="F14" s="26">
        <f>B14+E14</f>
        <v>1903172</v>
      </c>
      <c r="G14" s="53"/>
      <c r="H14" s="53"/>
      <c r="I14" s="53"/>
      <c r="J14" s="53"/>
      <c r="K14" s="53"/>
      <c r="L14" s="53"/>
      <c r="M14" s="53"/>
      <c r="N14" s="53"/>
      <c r="O14" s="56"/>
    </row>
    <row r="15" spans="1:15">
      <c r="A15" s="53"/>
      <c r="B15" s="26">
        <v>0</v>
      </c>
      <c r="C15" s="73"/>
      <c r="D15" s="74"/>
      <c r="E15" s="137">
        <f t="shared" si="0"/>
        <v>0</v>
      </c>
      <c r="F15" s="26">
        <f t="shared" ref="F15:F63" si="1">B15+E15</f>
        <v>0</v>
      </c>
      <c r="G15" s="53"/>
      <c r="H15" s="53"/>
      <c r="I15" s="53"/>
      <c r="J15" s="53"/>
      <c r="K15" s="18"/>
      <c r="L15" s="53"/>
      <c r="M15" s="53"/>
      <c r="N15" s="53"/>
      <c r="O15" s="56"/>
    </row>
    <row r="16" spans="1:15">
      <c r="A16" s="52" t="s">
        <v>1</v>
      </c>
      <c r="B16" s="26">
        <v>0</v>
      </c>
      <c r="C16" s="73"/>
      <c r="D16" s="74"/>
      <c r="E16" s="137">
        <f t="shared" si="0"/>
        <v>0</v>
      </c>
      <c r="F16" s="26">
        <f t="shared" si="1"/>
        <v>0</v>
      </c>
      <c r="G16" s="53"/>
      <c r="H16" s="53"/>
      <c r="I16" s="53"/>
      <c r="J16" s="53"/>
      <c r="K16"/>
      <c r="L16"/>
      <c r="M16"/>
      <c r="N16" s="53"/>
      <c r="O16" s="56"/>
    </row>
    <row r="17" spans="1:18">
      <c r="A17" s="55" t="s">
        <v>23</v>
      </c>
      <c r="B17" s="26">
        <v>33396</v>
      </c>
      <c r="C17" s="73">
        <v>70</v>
      </c>
      <c r="D17" s="74">
        <v>1238</v>
      </c>
      <c r="E17" s="137">
        <f t="shared" si="0"/>
        <v>-1168</v>
      </c>
      <c r="F17" s="26">
        <f t="shared" si="1"/>
        <v>32228</v>
      </c>
      <c r="G17" s="53"/>
      <c r="H17" s="18"/>
      <c r="I17" s="18"/>
      <c r="J17" s="53"/>
      <c r="K17"/>
      <c r="L17"/>
      <c r="M17"/>
      <c r="N17" s="53"/>
      <c r="O17" s="56"/>
    </row>
    <row r="18" spans="1:18">
      <c r="A18" s="55"/>
      <c r="B18" s="26">
        <v>0</v>
      </c>
      <c r="C18" s="73"/>
      <c r="D18" s="74"/>
      <c r="E18" s="137">
        <f t="shared" si="0"/>
        <v>0</v>
      </c>
      <c r="F18" s="26">
        <f t="shared" si="1"/>
        <v>0</v>
      </c>
      <c r="G18" s="53"/>
      <c r="H18" s="18"/>
      <c r="I18" s="18"/>
      <c r="J18" s="53"/>
      <c r="K18"/>
      <c r="L18"/>
      <c r="M18"/>
      <c r="N18" s="53"/>
      <c r="O18" s="56"/>
    </row>
    <row r="19" spans="1:18">
      <c r="A19" s="55" t="s">
        <v>24</v>
      </c>
      <c r="B19" s="26">
        <v>284594</v>
      </c>
      <c r="C19" s="73">
        <v>19</v>
      </c>
      <c r="D19" s="74">
        <v>55583</v>
      </c>
      <c r="E19" s="137">
        <f t="shared" si="0"/>
        <v>-55564</v>
      </c>
      <c r="F19" s="26">
        <f t="shared" si="1"/>
        <v>229030</v>
      </c>
      <c r="G19" s="53"/>
      <c r="H19" s="18"/>
      <c r="I19" s="18"/>
      <c r="J19" s="53"/>
      <c r="K19"/>
      <c r="L19"/>
      <c r="M19"/>
      <c r="N19" s="53"/>
      <c r="O19" s="56"/>
    </row>
    <row r="20" spans="1:18">
      <c r="A20" s="55"/>
      <c r="B20" s="26">
        <v>0</v>
      </c>
      <c r="E20" s="137">
        <f t="shared" si="0"/>
        <v>0</v>
      </c>
      <c r="F20" s="26">
        <f t="shared" si="1"/>
        <v>0</v>
      </c>
      <c r="G20" s="58"/>
      <c r="H20" s="58"/>
      <c r="I20" s="58"/>
      <c r="J20" s="58"/>
      <c r="K20"/>
      <c r="L20"/>
      <c r="M20"/>
      <c r="N20" s="58"/>
      <c r="O20" s="58"/>
    </row>
    <row r="21" spans="1:18">
      <c r="A21" s="59" t="s">
        <v>40</v>
      </c>
      <c r="B21" s="26">
        <v>59214</v>
      </c>
      <c r="C21" s="50"/>
      <c r="D21" s="74"/>
      <c r="E21" s="137">
        <f t="shared" si="0"/>
        <v>0</v>
      </c>
      <c r="F21" s="26">
        <f t="shared" si="1"/>
        <v>59214</v>
      </c>
      <c r="G21" s="58"/>
      <c r="H21" s="58"/>
      <c r="I21" s="58"/>
      <c r="J21" s="58"/>
      <c r="K21"/>
      <c r="L21"/>
      <c r="M21"/>
      <c r="N21" s="58"/>
      <c r="O21" s="58"/>
    </row>
    <row r="22" spans="1:18">
      <c r="A22" s="59"/>
      <c r="B22" s="26">
        <v>0</v>
      </c>
      <c r="C22" s="50"/>
      <c r="D22" s="78"/>
      <c r="E22" s="137">
        <f t="shared" si="0"/>
        <v>0</v>
      </c>
      <c r="F22" s="26">
        <f t="shared" si="1"/>
        <v>0</v>
      </c>
      <c r="G22" s="58"/>
      <c r="H22" s="58"/>
      <c r="I22" s="58"/>
      <c r="J22" s="58"/>
      <c r="K22"/>
      <c r="L22"/>
      <c r="M22"/>
      <c r="N22" s="58"/>
      <c r="O22" s="58"/>
    </row>
    <row r="23" spans="1:18">
      <c r="A23" s="59" t="s">
        <v>41</v>
      </c>
      <c r="B23" s="26">
        <v>169934</v>
      </c>
      <c r="C23" s="50"/>
      <c r="D23" s="74"/>
      <c r="E23" s="137">
        <f t="shared" si="0"/>
        <v>0</v>
      </c>
      <c r="F23" s="26">
        <f t="shared" si="1"/>
        <v>169934</v>
      </c>
      <c r="G23" s="56"/>
      <c r="H23" s="56"/>
      <c r="I23" s="56"/>
      <c r="J23" s="56"/>
      <c r="K23"/>
      <c r="L23"/>
      <c r="M23"/>
      <c r="N23" s="56"/>
      <c r="O23" s="56"/>
      <c r="Q23" s="56"/>
      <c r="R23" s="56"/>
    </row>
    <row r="24" spans="1:18">
      <c r="A24" s="59"/>
      <c r="B24" s="26">
        <v>0</v>
      </c>
      <c r="C24" s="50"/>
      <c r="D24" s="78"/>
      <c r="E24" s="137">
        <f t="shared" si="0"/>
        <v>0</v>
      </c>
      <c r="F24" s="26">
        <f t="shared" si="1"/>
        <v>0</v>
      </c>
      <c r="G24" s="56"/>
      <c r="H24" s="56"/>
      <c r="I24" s="56"/>
      <c r="J24" s="56"/>
      <c r="K24"/>
      <c r="L24"/>
      <c r="M24"/>
      <c r="N24" s="56"/>
      <c r="O24" s="56"/>
      <c r="Q24" s="56"/>
      <c r="R24" s="56"/>
    </row>
    <row r="25" spans="1:18">
      <c r="A25" s="53" t="s">
        <v>43</v>
      </c>
      <c r="B25" s="26">
        <v>547138</v>
      </c>
      <c r="C25" s="50">
        <f>SUM(C17,C19,C21,C23)</f>
        <v>89</v>
      </c>
      <c r="D25" s="74">
        <f>SUM(D17,D19,D21,D23)</f>
        <v>56821</v>
      </c>
      <c r="E25" s="137">
        <f t="shared" si="0"/>
        <v>-56732</v>
      </c>
      <c r="F25" s="26">
        <f t="shared" si="1"/>
        <v>490406</v>
      </c>
      <c r="G25" s="53"/>
      <c r="H25" s="53"/>
      <c r="I25" s="53"/>
      <c r="J25" s="53"/>
      <c r="K25" s="53"/>
      <c r="L25" s="53"/>
      <c r="M25" s="53"/>
      <c r="N25" s="53"/>
      <c r="O25" s="56"/>
    </row>
    <row r="26" spans="1:18">
      <c r="A26" s="53"/>
      <c r="B26" s="26">
        <v>0</v>
      </c>
      <c r="C26" s="50"/>
      <c r="D26" s="78"/>
      <c r="E26" s="137">
        <f t="shared" si="0"/>
        <v>0</v>
      </c>
      <c r="F26" s="26">
        <f t="shared" si="1"/>
        <v>0</v>
      </c>
      <c r="G26" s="53"/>
      <c r="H26" s="53"/>
      <c r="I26" s="53"/>
      <c r="J26" s="53"/>
      <c r="K26" s="53"/>
      <c r="L26" s="53"/>
      <c r="M26" s="53"/>
      <c r="N26" s="53"/>
      <c r="O26" s="56"/>
    </row>
    <row r="27" spans="1:18">
      <c r="A27" s="52" t="s">
        <v>18</v>
      </c>
      <c r="B27" s="26">
        <v>0</v>
      </c>
      <c r="C27" s="50"/>
      <c r="D27" s="78"/>
      <c r="E27" s="137">
        <f t="shared" si="0"/>
        <v>0</v>
      </c>
      <c r="F27" s="26">
        <f t="shared" si="1"/>
        <v>0</v>
      </c>
      <c r="G27" s="53"/>
      <c r="H27" s="53"/>
      <c r="I27" s="53"/>
      <c r="J27" s="53"/>
      <c r="K27" s="53"/>
      <c r="L27" s="53"/>
      <c r="M27" s="53"/>
      <c r="N27" s="53"/>
      <c r="O27" s="56"/>
    </row>
    <row r="28" spans="1:18">
      <c r="A28" s="55" t="s">
        <v>15</v>
      </c>
      <c r="B28" s="26">
        <v>9501</v>
      </c>
      <c r="C28" s="92">
        <v>6</v>
      </c>
      <c r="D28" s="74"/>
      <c r="E28" s="137">
        <f t="shared" si="0"/>
        <v>6</v>
      </c>
      <c r="F28" s="26">
        <f t="shared" si="1"/>
        <v>9507</v>
      </c>
      <c r="G28" s="53"/>
      <c r="H28" s="53"/>
      <c r="I28" s="53"/>
      <c r="J28" s="53"/>
      <c r="K28" s="53"/>
      <c r="L28" s="53"/>
      <c r="M28" s="53"/>
      <c r="N28" s="53"/>
      <c r="O28" s="56"/>
    </row>
    <row r="29" spans="1:18">
      <c r="A29" s="55"/>
      <c r="B29" s="26">
        <v>0</v>
      </c>
      <c r="C29" s="50"/>
      <c r="D29" s="74"/>
      <c r="E29" s="137">
        <f t="shared" si="0"/>
        <v>0</v>
      </c>
      <c r="F29" s="26">
        <f t="shared" si="1"/>
        <v>0</v>
      </c>
      <c r="G29" s="53"/>
      <c r="H29" s="53"/>
      <c r="I29" s="53"/>
      <c r="J29" s="53"/>
      <c r="K29" s="53"/>
      <c r="L29" s="53"/>
      <c r="M29" s="53"/>
      <c r="N29" s="53"/>
      <c r="O29" s="56"/>
    </row>
    <row r="30" spans="1:18">
      <c r="A30" s="55" t="s">
        <v>14</v>
      </c>
      <c r="B30" s="26">
        <v>21554</v>
      </c>
      <c r="C30" s="50">
        <v>1006</v>
      </c>
      <c r="D30" s="74">
        <v>8</v>
      </c>
      <c r="E30" s="137">
        <f t="shared" si="0"/>
        <v>998</v>
      </c>
      <c r="F30" s="26">
        <f t="shared" si="1"/>
        <v>22552</v>
      </c>
      <c r="G30" s="53"/>
      <c r="H30" s="53"/>
      <c r="I30" s="53"/>
      <c r="J30" s="53"/>
      <c r="K30" s="53"/>
      <c r="L30" s="53"/>
      <c r="M30" s="53"/>
      <c r="N30" s="53"/>
      <c r="O30" s="56"/>
    </row>
    <row r="31" spans="1:18">
      <c r="A31" s="55"/>
      <c r="B31" s="26">
        <v>0</v>
      </c>
      <c r="C31" s="50"/>
      <c r="D31" s="74"/>
      <c r="E31" s="137">
        <f t="shared" si="0"/>
        <v>0</v>
      </c>
      <c r="F31" s="26">
        <f t="shared" si="1"/>
        <v>0</v>
      </c>
      <c r="G31" s="53"/>
      <c r="H31" s="53"/>
      <c r="I31" s="53"/>
      <c r="J31" s="53"/>
      <c r="K31" s="53"/>
      <c r="L31" s="53"/>
      <c r="M31" s="53"/>
      <c r="N31" s="53"/>
      <c r="O31" s="56"/>
    </row>
    <row r="32" spans="1:18">
      <c r="A32" s="55" t="s">
        <v>13</v>
      </c>
      <c r="B32" s="26">
        <v>1861</v>
      </c>
      <c r="C32" s="50">
        <v>25</v>
      </c>
      <c r="D32" s="74"/>
      <c r="E32" s="137">
        <f t="shared" si="0"/>
        <v>25</v>
      </c>
      <c r="F32" s="26">
        <f t="shared" si="1"/>
        <v>1886</v>
      </c>
      <c r="G32" s="53"/>
      <c r="H32" s="53"/>
      <c r="I32" s="53"/>
      <c r="J32" s="53"/>
      <c r="K32" s="53"/>
      <c r="L32" s="53"/>
      <c r="M32" s="53"/>
      <c r="N32" s="53"/>
      <c r="O32" s="56"/>
    </row>
    <row r="33" spans="1:16">
      <c r="A33" s="55"/>
      <c r="B33" s="26">
        <v>0</v>
      </c>
      <c r="C33" s="50"/>
      <c r="D33" s="74"/>
      <c r="E33" s="137">
        <f t="shared" si="0"/>
        <v>0</v>
      </c>
      <c r="F33" s="26">
        <f t="shared" si="1"/>
        <v>0</v>
      </c>
      <c r="G33" s="53"/>
      <c r="H33" s="53"/>
      <c r="I33" s="53"/>
      <c r="J33" s="53"/>
      <c r="K33" s="53"/>
      <c r="L33" s="53"/>
      <c r="M33" s="53"/>
      <c r="N33" s="60"/>
      <c r="O33" s="56"/>
    </row>
    <row r="34" spans="1:16">
      <c r="A34" s="55" t="s">
        <v>12</v>
      </c>
      <c r="B34" s="26">
        <v>5395</v>
      </c>
      <c r="C34" s="50">
        <v>21</v>
      </c>
      <c r="D34" s="74">
        <v>12</v>
      </c>
      <c r="E34" s="137">
        <f t="shared" si="0"/>
        <v>9</v>
      </c>
      <c r="F34" s="26">
        <f t="shared" si="1"/>
        <v>5404</v>
      </c>
      <c r="G34" s="53"/>
      <c r="H34" s="53"/>
      <c r="I34" s="53"/>
      <c r="J34" s="53"/>
      <c r="K34" s="53"/>
      <c r="L34" s="53"/>
      <c r="M34" s="53"/>
      <c r="N34" s="53"/>
      <c r="O34" s="56"/>
    </row>
    <row r="35" spans="1:16">
      <c r="A35" s="55"/>
      <c r="B35" s="26">
        <v>0</v>
      </c>
      <c r="C35" s="50"/>
      <c r="D35" s="74"/>
      <c r="E35" s="137">
        <f t="shared" si="0"/>
        <v>0</v>
      </c>
      <c r="F35" s="26">
        <f t="shared" si="1"/>
        <v>0</v>
      </c>
      <c r="G35" s="53"/>
      <c r="H35" s="53"/>
      <c r="I35" s="53"/>
      <c r="J35" s="53"/>
      <c r="K35" s="53"/>
      <c r="L35" s="53"/>
      <c r="M35" s="53"/>
      <c r="N35" s="53"/>
      <c r="O35" s="56"/>
    </row>
    <row r="36" spans="1:16">
      <c r="A36" s="55" t="s">
        <v>48</v>
      </c>
      <c r="B36" s="26">
        <v>225</v>
      </c>
      <c r="C36" s="50">
        <v>3</v>
      </c>
      <c r="D36" s="74"/>
      <c r="E36" s="137">
        <f t="shared" si="0"/>
        <v>3</v>
      </c>
      <c r="F36" s="26">
        <f t="shared" si="1"/>
        <v>228</v>
      </c>
      <c r="G36" s="53"/>
      <c r="H36" s="53"/>
      <c r="I36" s="53"/>
      <c r="J36" s="53"/>
      <c r="K36" s="53"/>
      <c r="L36" s="53"/>
      <c r="M36" s="53"/>
      <c r="N36" s="53"/>
      <c r="O36" s="56"/>
    </row>
    <row r="37" spans="1:16">
      <c r="A37" s="55"/>
      <c r="B37" s="26">
        <v>0</v>
      </c>
      <c r="C37" s="50"/>
      <c r="D37" s="74"/>
      <c r="E37" s="137">
        <f t="shared" si="0"/>
        <v>0</v>
      </c>
      <c r="F37" s="26">
        <f t="shared" si="1"/>
        <v>0</v>
      </c>
      <c r="G37" s="53"/>
      <c r="H37" s="53"/>
      <c r="I37" s="53"/>
      <c r="J37" s="53"/>
      <c r="K37" s="53"/>
      <c r="L37" s="53"/>
      <c r="M37" s="53"/>
      <c r="N37" s="53"/>
      <c r="O37" s="56"/>
    </row>
    <row r="38" spans="1:16">
      <c r="A38" s="55" t="s">
        <v>6</v>
      </c>
      <c r="B38" s="26">
        <v>22424</v>
      </c>
      <c r="C38" s="50"/>
      <c r="D38" s="74"/>
      <c r="E38" s="137">
        <f t="shared" si="0"/>
        <v>0</v>
      </c>
      <c r="F38" s="26">
        <f t="shared" si="1"/>
        <v>22424</v>
      </c>
      <c r="G38" s="53"/>
      <c r="H38" s="53"/>
      <c r="I38" s="53"/>
      <c r="J38" s="53"/>
      <c r="K38" s="53"/>
      <c r="L38" s="53"/>
      <c r="M38" s="53"/>
      <c r="N38" s="53"/>
      <c r="O38" s="56"/>
    </row>
    <row r="39" spans="1:16">
      <c r="A39" s="55"/>
      <c r="B39" s="26">
        <v>0</v>
      </c>
      <c r="C39" s="50"/>
      <c r="D39" s="74"/>
      <c r="E39" s="137">
        <f t="shared" si="0"/>
        <v>0</v>
      </c>
      <c r="F39" s="26">
        <f t="shared" si="1"/>
        <v>0</v>
      </c>
      <c r="G39" s="53"/>
      <c r="H39" s="53"/>
      <c r="I39" s="53"/>
      <c r="J39" s="53"/>
      <c r="K39" s="53"/>
      <c r="L39" s="53"/>
      <c r="M39" s="53"/>
      <c r="N39" s="53"/>
      <c r="O39" s="56"/>
    </row>
    <row r="40" spans="1:16">
      <c r="A40" s="55" t="s">
        <v>49</v>
      </c>
      <c r="B40" s="26">
        <v>193628</v>
      </c>
      <c r="C40" s="50">
        <v>28</v>
      </c>
      <c r="D40" s="74">
        <v>1</v>
      </c>
      <c r="E40" s="137">
        <f t="shared" si="0"/>
        <v>27</v>
      </c>
      <c r="F40" s="26">
        <f t="shared" si="1"/>
        <v>193655</v>
      </c>
      <c r="G40" s="53"/>
      <c r="H40" s="53"/>
      <c r="I40" s="53"/>
      <c r="J40" s="53"/>
      <c r="K40" s="53"/>
      <c r="L40" s="53"/>
      <c r="M40" s="53"/>
      <c r="N40" s="53"/>
      <c r="O40" s="56"/>
    </row>
    <row r="41" spans="1:16">
      <c r="A41" s="55"/>
      <c r="B41" s="26">
        <v>0</v>
      </c>
      <c r="C41" s="50"/>
      <c r="D41" s="74"/>
      <c r="E41" s="137">
        <f t="shared" si="0"/>
        <v>0</v>
      </c>
      <c r="F41" s="26">
        <f t="shared" si="1"/>
        <v>0</v>
      </c>
      <c r="G41" s="53"/>
      <c r="H41" s="53"/>
      <c r="I41" s="53"/>
      <c r="J41" s="53"/>
      <c r="K41" s="53"/>
      <c r="L41" s="53"/>
      <c r="M41" s="53"/>
      <c r="N41" s="53"/>
      <c r="O41" s="56"/>
    </row>
    <row r="42" spans="1:16">
      <c r="A42" s="55" t="s">
        <v>16</v>
      </c>
      <c r="B42" s="26">
        <v>0</v>
      </c>
      <c r="C42" s="50"/>
      <c r="D42" s="80"/>
      <c r="E42" s="137">
        <f t="shared" si="0"/>
        <v>0</v>
      </c>
      <c r="F42" s="26">
        <f t="shared" si="1"/>
        <v>0</v>
      </c>
      <c r="G42" s="53"/>
      <c r="H42" s="53"/>
      <c r="I42" s="53"/>
      <c r="J42" s="53"/>
      <c r="K42" s="53"/>
      <c r="L42" s="53"/>
      <c r="M42" s="53"/>
      <c r="N42" s="53"/>
      <c r="O42" s="56"/>
    </row>
    <row r="43" spans="1:16">
      <c r="A43" s="55"/>
      <c r="B43" s="26">
        <v>0</v>
      </c>
      <c r="C43" s="50"/>
      <c r="D43" s="74"/>
      <c r="E43" s="137">
        <f t="shared" si="0"/>
        <v>0</v>
      </c>
      <c r="F43" s="26">
        <f t="shared" si="1"/>
        <v>0</v>
      </c>
      <c r="G43" s="53"/>
      <c r="H43" s="53"/>
      <c r="I43" s="53"/>
      <c r="J43" s="53"/>
      <c r="K43" s="53"/>
      <c r="L43" s="53"/>
      <c r="M43" s="53"/>
      <c r="N43" s="53"/>
      <c r="O43" s="56"/>
    </row>
    <row r="44" spans="1:16">
      <c r="A44" s="55" t="s">
        <v>17</v>
      </c>
      <c r="B44" s="26">
        <v>0</v>
      </c>
      <c r="C44" s="50"/>
      <c r="D44" s="74"/>
      <c r="E44" s="137">
        <f t="shared" si="0"/>
        <v>0</v>
      </c>
      <c r="F44" s="26">
        <f t="shared" si="1"/>
        <v>0</v>
      </c>
      <c r="G44" s="53"/>
      <c r="H44" s="53"/>
      <c r="I44" s="53"/>
      <c r="J44" s="53"/>
      <c r="K44" s="53"/>
      <c r="L44" s="53"/>
      <c r="M44" s="53"/>
      <c r="N44" s="53"/>
      <c r="O44" s="56"/>
    </row>
    <row r="45" spans="1:16" s="61" customFormat="1">
      <c r="A45" s="55"/>
      <c r="B45" s="26">
        <v>0</v>
      </c>
      <c r="C45" s="50"/>
      <c r="D45" s="74"/>
      <c r="E45" s="137">
        <f t="shared" si="0"/>
        <v>0</v>
      </c>
      <c r="F45" s="26">
        <f t="shared" si="1"/>
        <v>0</v>
      </c>
      <c r="O45" s="56"/>
    </row>
    <row r="46" spans="1:16" s="7" customFormat="1">
      <c r="A46" s="133" t="s">
        <v>59</v>
      </c>
      <c r="B46" s="7">
        <v>39</v>
      </c>
      <c r="C46" s="15">
        <v>39</v>
      </c>
      <c r="D46" s="15"/>
      <c r="E46" s="137">
        <f t="shared" si="0"/>
        <v>39</v>
      </c>
      <c r="F46" s="26">
        <f t="shared" si="1"/>
        <v>78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6" s="7" customFormat="1">
      <c r="A47" s="6"/>
      <c r="B47" s="7">
        <v>0</v>
      </c>
      <c r="C47" s="12"/>
      <c r="D47" s="15"/>
      <c r="E47" s="137">
        <f t="shared" si="0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s="7" customFormat="1">
      <c r="A48" s="7" t="s">
        <v>60</v>
      </c>
      <c r="B48" s="7">
        <v>25</v>
      </c>
      <c r="C48" s="15">
        <v>21</v>
      </c>
      <c r="D48" s="15"/>
      <c r="E48" s="137">
        <f t="shared" si="0"/>
        <v>21</v>
      </c>
      <c r="F48" s="26">
        <f t="shared" si="1"/>
        <v>46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 s="7" customFormat="1">
      <c r="A49" s="6"/>
      <c r="B49" s="7">
        <v>0</v>
      </c>
      <c r="C49" s="12"/>
      <c r="D49" s="15"/>
      <c r="E49" s="137">
        <f t="shared" si="0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61" customFormat="1">
      <c r="A50" s="55" t="s">
        <v>4</v>
      </c>
      <c r="B50" s="26">
        <v>0</v>
      </c>
      <c r="C50" s="50"/>
      <c r="D50" s="74"/>
      <c r="E50" s="137">
        <f t="shared" si="0"/>
        <v>0</v>
      </c>
      <c r="F50" s="26">
        <f t="shared" si="1"/>
        <v>0</v>
      </c>
      <c r="O50" s="56"/>
    </row>
    <row r="51" spans="1:16" s="61" customFormat="1">
      <c r="A51" s="62"/>
      <c r="B51" s="26">
        <v>0</v>
      </c>
      <c r="C51" s="50"/>
      <c r="D51" s="74"/>
      <c r="E51" s="137">
        <f t="shared" si="0"/>
        <v>0</v>
      </c>
      <c r="F51" s="26">
        <f t="shared" si="1"/>
        <v>0</v>
      </c>
      <c r="G51" s="63"/>
      <c r="H51" s="63"/>
      <c r="I51" s="63"/>
      <c r="J51" s="63"/>
      <c r="K51" s="63"/>
      <c r="L51" s="63"/>
      <c r="M51" s="63"/>
      <c r="N51" s="63"/>
      <c r="O51" s="63"/>
    </row>
    <row r="52" spans="1:16" s="61" customFormat="1">
      <c r="A52" s="62" t="s">
        <v>44</v>
      </c>
      <c r="B52" s="26">
        <v>254651</v>
      </c>
      <c r="C52" s="132">
        <f>SUM(C28,C30,C32,C34,C36,C38,C40,C42,C44,C46,C48,C50)</f>
        <v>1149</v>
      </c>
      <c r="D52" s="132">
        <f>SUM(D28,D30,D32,D34,D36,D38,D40,D42,D44,D46,D48,D50)</f>
        <v>21</v>
      </c>
      <c r="E52" s="137">
        <f t="shared" si="0"/>
        <v>1128</v>
      </c>
      <c r="F52" s="26">
        <f t="shared" si="1"/>
        <v>255779</v>
      </c>
      <c r="G52" s="63"/>
      <c r="H52" s="63"/>
      <c r="I52" s="63"/>
      <c r="J52" s="63"/>
      <c r="K52" s="63"/>
      <c r="L52" s="63"/>
      <c r="M52" s="63"/>
      <c r="N52" s="63"/>
      <c r="O52" s="63"/>
    </row>
    <row r="53" spans="1:16" s="61" customFormat="1">
      <c r="B53" s="26">
        <v>0</v>
      </c>
      <c r="C53" s="29"/>
      <c r="D53" s="74"/>
      <c r="E53" s="137"/>
      <c r="F53" s="26">
        <f t="shared" si="1"/>
        <v>0</v>
      </c>
      <c r="G53" s="63"/>
      <c r="H53" s="63"/>
      <c r="I53" s="63"/>
      <c r="J53" s="63"/>
      <c r="K53" s="63"/>
      <c r="L53" s="63"/>
      <c r="M53" s="63"/>
      <c r="N53" s="63"/>
      <c r="O53" s="63"/>
    </row>
    <row r="54" spans="1:16" s="61" customFormat="1">
      <c r="A54" s="61" t="s">
        <v>22</v>
      </c>
      <c r="B54" s="73">
        <v>1892817</v>
      </c>
      <c r="C54" s="29">
        <f>C14</f>
        <v>24032</v>
      </c>
      <c r="D54" s="94">
        <f>D14</f>
        <v>13677</v>
      </c>
      <c r="E54" s="138">
        <f>C54-D54</f>
        <v>10355</v>
      </c>
      <c r="F54" s="26">
        <f t="shared" si="1"/>
        <v>1903172</v>
      </c>
      <c r="G54" s="63"/>
      <c r="H54" s="63"/>
      <c r="I54" s="63"/>
      <c r="J54" s="63"/>
      <c r="K54" s="63"/>
      <c r="L54" s="63"/>
      <c r="M54" s="63"/>
      <c r="N54" s="63"/>
      <c r="O54" s="63"/>
    </row>
    <row r="55" spans="1:16" s="61" customFormat="1">
      <c r="A55" s="7" t="s">
        <v>56</v>
      </c>
      <c r="B55" s="73">
        <v>547138</v>
      </c>
      <c r="C55" s="29">
        <f>C25</f>
        <v>89</v>
      </c>
      <c r="D55" s="94">
        <f>D25</f>
        <v>56821</v>
      </c>
      <c r="E55" s="138">
        <f t="shared" ref="E55:E57" si="2">C55-D55</f>
        <v>-56732</v>
      </c>
      <c r="F55" s="26">
        <f t="shared" si="1"/>
        <v>490406</v>
      </c>
      <c r="G55" s="63"/>
      <c r="H55" s="63"/>
      <c r="I55" s="73"/>
      <c r="J55" s="63"/>
      <c r="K55" s="63"/>
      <c r="L55" s="63"/>
      <c r="M55" s="63"/>
      <c r="N55" s="63"/>
      <c r="O55" s="63"/>
    </row>
    <row r="56" spans="1:16" s="61" customFormat="1">
      <c r="A56" s="7" t="s">
        <v>57</v>
      </c>
      <c r="B56" s="73">
        <v>254651</v>
      </c>
      <c r="C56" s="29">
        <f>C52</f>
        <v>1149</v>
      </c>
      <c r="D56" s="94">
        <f>D52</f>
        <v>21</v>
      </c>
      <c r="E56" s="138">
        <f t="shared" si="2"/>
        <v>1128</v>
      </c>
      <c r="F56" s="26">
        <f t="shared" si="1"/>
        <v>255779</v>
      </c>
      <c r="G56" s="128"/>
      <c r="H56" s="63"/>
      <c r="I56" s="73"/>
      <c r="J56" s="63"/>
      <c r="K56" s="63"/>
      <c r="L56" s="63"/>
      <c r="M56" s="63"/>
      <c r="N56" s="63"/>
      <c r="O56" s="63"/>
    </row>
    <row r="57" spans="1:16" s="61" customFormat="1">
      <c r="A57" s="62" t="s">
        <v>63</v>
      </c>
      <c r="B57" s="73">
        <v>2694606</v>
      </c>
      <c r="C57" s="29">
        <f>SUM(C54:C56)</f>
        <v>25270</v>
      </c>
      <c r="D57" s="29">
        <f>SUM(D54:D56)</f>
        <v>70519</v>
      </c>
      <c r="E57" s="138">
        <f t="shared" si="2"/>
        <v>-45249</v>
      </c>
      <c r="F57" s="26">
        <f t="shared" si="1"/>
        <v>2649357</v>
      </c>
      <c r="G57" s="63"/>
      <c r="H57" s="63"/>
      <c r="I57" s="73"/>
      <c r="J57" s="63"/>
      <c r="K57" s="63"/>
      <c r="L57" s="63"/>
      <c r="M57" s="63"/>
      <c r="N57" s="63"/>
      <c r="O57" s="63"/>
    </row>
    <row r="58" spans="1:16" ht="13.65" customHeight="1">
      <c r="A58" s="64"/>
      <c r="B58" s="26">
        <v>0</v>
      </c>
      <c r="C58" s="29"/>
      <c r="D58" s="74"/>
      <c r="E58" s="137"/>
      <c r="F58" s="26">
        <f t="shared" si="1"/>
        <v>0</v>
      </c>
      <c r="G58" s="65"/>
      <c r="H58" s="65"/>
      <c r="I58" s="73"/>
      <c r="J58" s="65"/>
      <c r="K58" s="65"/>
      <c r="L58" s="65"/>
      <c r="M58" s="65"/>
      <c r="N58" s="65"/>
      <c r="O58" s="65"/>
    </row>
    <row r="59" spans="1:16" s="61" customFormat="1">
      <c r="A59" s="66" t="s">
        <v>29</v>
      </c>
      <c r="B59" s="26">
        <v>0</v>
      </c>
      <c r="C59" s="73"/>
      <c r="D59" s="74"/>
      <c r="E59" s="137"/>
      <c r="F59" s="26">
        <f t="shared" si="1"/>
        <v>0</v>
      </c>
      <c r="O59" s="51"/>
    </row>
    <row r="60" spans="1:16">
      <c r="A60" s="67" t="s">
        <v>30</v>
      </c>
      <c r="B60" s="26">
        <v>8147</v>
      </c>
      <c r="C60" s="73">
        <v>9</v>
      </c>
      <c r="D60" s="74">
        <v>143</v>
      </c>
      <c r="E60" s="137">
        <f>C60-D60</f>
        <v>-134</v>
      </c>
      <c r="F60" s="26">
        <f>B60+E60</f>
        <v>8013</v>
      </c>
      <c r="G60" s="53"/>
      <c r="H60" s="53"/>
      <c r="I60" s="53"/>
      <c r="J60" s="53"/>
      <c r="K60" s="53"/>
      <c r="L60" s="53"/>
      <c r="M60" s="53"/>
      <c r="N60" s="53"/>
    </row>
    <row r="61" spans="1:16">
      <c r="A61" s="67" t="s">
        <v>31</v>
      </c>
      <c r="B61" s="26">
        <v>615</v>
      </c>
      <c r="D61" s="74">
        <v>12</v>
      </c>
      <c r="E61" s="137">
        <f t="shared" ref="E61:E63" si="3">C61-D61</f>
        <v>-12</v>
      </c>
      <c r="F61" s="26">
        <f>B61+E61</f>
        <v>603</v>
      </c>
    </row>
    <row r="62" spans="1:16">
      <c r="A62" s="82" t="s">
        <v>45</v>
      </c>
      <c r="B62" s="26">
        <v>1437</v>
      </c>
      <c r="D62" s="74"/>
      <c r="E62" s="137">
        <f>F62-B62</f>
        <v>287</v>
      </c>
      <c r="F62" s="26">
        <v>1724</v>
      </c>
      <c r="G62" s="53"/>
      <c r="H62" s="53"/>
      <c r="I62" s="53"/>
      <c r="J62" s="53"/>
      <c r="K62" s="53"/>
      <c r="L62" s="53"/>
      <c r="M62" s="53"/>
      <c r="N62" s="53"/>
    </row>
    <row r="63" spans="1:16">
      <c r="A63" s="82" t="s">
        <v>46</v>
      </c>
      <c r="B63" s="26">
        <v>63</v>
      </c>
      <c r="D63" s="74">
        <v>1</v>
      </c>
      <c r="E63" s="137">
        <f t="shared" si="3"/>
        <v>-1</v>
      </c>
      <c r="F63" s="26">
        <f t="shared" si="1"/>
        <v>62</v>
      </c>
      <c r="G63" s="53"/>
      <c r="H63" s="53"/>
      <c r="I63" s="53"/>
      <c r="J63" s="53"/>
      <c r="K63" s="53"/>
      <c r="L63" s="53"/>
      <c r="M63" s="53"/>
      <c r="N63" s="53"/>
    </row>
    <row r="64" spans="1:16">
      <c r="A64" s="67" t="s">
        <v>3</v>
      </c>
      <c r="B64" s="26">
        <v>36938</v>
      </c>
      <c r="C64" s="76">
        <f>SUM(C60:C63)</f>
        <v>9</v>
      </c>
      <c r="D64" s="76">
        <f t="shared" ref="D64:E64" si="4">SUM(D60:D63)</f>
        <v>156</v>
      </c>
      <c r="E64" s="76">
        <f t="shared" si="4"/>
        <v>140</v>
      </c>
      <c r="F64" s="26">
        <f>B64+E64</f>
        <v>37078</v>
      </c>
    </row>
    <row r="65" spans="2:6">
      <c r="B65" s="26"/>
      <c r="F65" s="26"/>
    </row>
    <row r="66" spans="2:6">
      <c r="B66" s="26"/>
      <c r="F66" s="26"/>
    </row>
    <row r="67" spans="2:6">
      <c r="B67" s="26"/>
      <c r="F67" s="26"/>
    </row>
    <row r="68" spans="2:6">
      <c r="B68" s="26"/>
      <c r="F68" s="26"/>
    </row>
    <row r="69" spans="2:6">
      <c r="B69" s="26"/>
      <c r="F69" s="26"/>
    </row>
    <row r="70" spans="2:6">
      <c r="B70" s="26"/>
      <c r="F70" s="26"/>
    </row>
    <row r="71" spans="2:6">
      <c r="B71" s="26"/>
      <c r="F71" s="26"/>
    </row>
    <row r="72" spans="2:6">
      <c r="B72" s="26"/>
      <c r="F72" s="26"/>
    </row>
    <row r="73" spans="2:6">
      <c r="B73" s="26"/>
      <c r="F73" s="26"/>
    </row>
    <row r="74" spans="2:6">
      <c r="B74" s="26"/>
      <c r="F74" s="26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17" right="0.18" top="0.82" bottom="0.6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17" right="0.18" top="0.82" bottom="0.6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25" defaultRowHeight="13.2"/>
  <cols>
    <col min="1" max="1" width="30.25" style="34" bestFit="1" customWidth="1"/>
    <col min="2" max="2" width="12.875" style="34" customWidth="1"/>
    <col min="3" max="3" width="8" style="76" customWidth="1"/>
    <col min="4" max="4" width="11.125" style="77" customWidth="1"/>
    <col min="5" max="5" width="8.25" style="139" customWidth="1"/>
    <col min="6" max="6" width="12.375" style="3" customWidth="1"/>
    <col min="7" max="16384" width="9.125" style="34"/>
  </cols>
  <sheetData>
    <row r="1" spans="1:16" s="35" customFormat="1">
      <c r="A1" s="2" t="s">
        <v>19</v>
      </c>
      <c r="B1" s="25" t="s">
        <v>25</v>
      </c>
      <c r="C1" s="68" t="s">
        <v>26</v>
      </c>
      <c r="D1" s="69" t="s">
        <v>27</v>
      </c>
      <c r="E1" s="134" t="s">
        <v>39</v>
      </c>
      <c r="F1" s="28" t="s">
        <v>25</v>
      </c>
    </row>
    <row r="2" spans="1:16" s="3" customFormat="1">
      <c r="A2" s="2"/>
      <c r="B2" s="131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</row>
    <row r="3" spans="1:16" s="3" customFormat="1">
      <c r="A3" s="2" t="s">
        <v>11</v>
      </c>
      <c r="B3" s="4"/>
      <c r="C3" s="71"/>
      <c r="D3" s="72"/>
      <c r="E3" s="136"/>
      <c r="F3" s="27"/>
    </row>
    <row r="4" spans="1:16">
      <c r="A4" s="48" t="s">
        <v>0</v>
      </c>
      <c r="B4" s="5"/>
      <c r="C4" s="73">
        <v>440</v>
      </c>
      <c r="D4" s="74">
        <v>2307</v>
      </c>
      <c r="E4" s="137">
        <f>C4-D4</f>
        <v>-1867</v>
      </c>
      <c r="F4" s="26"/>
    </row>
    <row r="5" spans="1:16">
      <c r="A5" s="48"/>
      <c r="B5" s="5"/>
      <c r="C5" s="73"/>
      <c r="D5" s="74"/>
      <c r="E5" s="137">
        <f t="shared" ref="E5:E52" si="0">C5-D5</f>
        <v>0</v>
      </c>
      <c r="F5" s="26"/>
    </row>
    <row r="6" spans="1:16">
      <c r="A6" s="48" t="s">
        <v>2</v>
      </c>
      <c r="B6" s="5"/>
      <c r="C6" s="73">
        <v>295</v>
      </c>
      <c r="D6" s="74">
        <v>16</v>
      </c>
      <c r="E6" s="137">
        <f t="shared" si="0"/>
        <v>279</v>
      </c>
      <c r="F6" s="26"/>
    </row>
    <row r="7" spans="1:16">
      <c r="A7" s="48"/>
      <c r="B7" s="5"/>
      <c r="C7" s="73"/>
      <c r="D7" s="74"/>
      <c r="E7" s="137">
        <f t="shared" si="0"/>
        <v>0</v>
      </c>
      <c r="F7" s="26"/>
    </row>
    <row r="8" spans="1:16">
      <c r="A8" s="48" t="s">
        <v>10</v>
      </c>
      <c r="B8" s="5"/>
      <c r="C8" s="73"/>
      <c r="D8" s="74"/>
      <c r="E8" s="137">
        <f t="shared" si="0"/>
        <v>0</v>
      </c>
      <c r="F8" s="26"/>
    </row>
    <row r="9" spans="1:16">
      <c r="A9" s="48"/>
      <c r="B9" s="5"/>
      <c r="C9" s="73"/>
      <c r="D9" s="74"/>
      <c r="E9" s="137">
        <f t="shared" si="0"/>
        <v>0</v>
      </c>
      <c r="F9" s="26"/>
    </row>
    <row r="10" spans="1:16" s="51" customFormat="1">
      <c r="A10" s="48" t="s">
        <v>51</v>
      </c>
      <c r="B10" s="73"/>
      <c r="C10" s="73"/>
      <c r="D10" s="74">
        <v>1</v>
      </c>
      <c r="E10" s="137">
        <f t="shared" si="0"/>
        <v>-1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3"/>
      <c r="C11" s="73"/>
      <c r="D11" s="74"/>
      <c r="E11" s="137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52</v>
      </c>
      <c r="B12" s="73"/>
      <c r="C12" s="73"/>
      <c r="D12" s="74">
        <v>6</v>
      </c>
      <c r="E12" s="137">
        <f t="shared" si="0"/>
        <v>-6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/>
      <c r="C13" s="73"/>
      <c r="D13" s="74"/>
      <c r="E13" s="137">
        <f t="shared" si="0"/>
        <v>0</v>
      </c>
      <c r="F13" s="26"/>
    </row>
    <row r="14" spans="1:16">
      <c r="A14" s="1" t="s">
        <v>42</v>
      </c>
      <c r="B14" s="5">
        <v>42398</v>
      </c>
      <c r="C14" s="73">
        <f>SUM(C4:C12)</f>
        <v>735</v>
      </c>
      <c r="D14" s="74">
        <f>SUM(D4:D12)</f>
        <v>2330</v>
      </c>
      <c r="E14" s="137">
        <f t="shared" si="0"/>
        <v>-1595</v>
      </c>
      <c r="F14" s="26">
        <f>B14+E14</f>
        <v>40803</v>
      </c>
    </row>
    <row r="15" spans="1:16">
      <c r="A15" s="1"/>
      <c r="B15" s="5">
        <v>0</v>
      </c>
      <c r="C15" s="73"/>
      <c r="D15" s="74"/>
      <c r="E15" s="137">
        <f t="shared" si="0"/>
        <v>0</v>
      </c>
      <c r="F15" s="26">
        <f t="shared" ref="F15:F63" si="1">B15+E15</f>
        <v>0</v>
      </c>
    </row>
    <row r="16" spans="1:16">
      <c r="A16" s="2" t="s">
        <v>1</v>
      </c>
      <c r="B16" s="5">
        <v>0</v>
      </c>
      <c r="C16" s="73"/>
      <c r="D16" s="74"/>
      <c r="E16" s="137">
        <f t="shared" si="0"/>
        <v>0</v>
      </c>
      <c r="F16" s="26">
        <f t="shared" si="1"/>
        <v>0</v>
      </c>
    </row>
    <row r="17" spans="1:6">
      <c r="A17" s="48" t="s">
        <v>23</v>
      </c>
      <c r="B17" s="5">
        <v>0</v>
      </c>
      <c r="C17" s="73"/>
      <c r="D17" s="74"/>
      <c r="E17" s="137">
        <f t="shared" si="0"/>
        <v>0</v>
      </c>
      <c r="F17" s="26">
        <f t="shared" si="1"/>
        <v>0</v>
      </c>
    </row>
    <row r="18" spans="1:6">
      <c r="A18" s="48"/>
      <c r="B18" s="5">
        <v>0</v>
      </c>
      <c r="C18" s="73"/>
      <c r="D18" s="74"/>
      <c r="E18" s="137">
        <f t="shared" si="0"/>
        <v>0</v>
      </c>
      <c r="F18" s="26">
        <f t="shared" si="1"/>
        <v>0</v>
      </c>
    </row>
    <row r="19" spans="1:6">
      <c r="A19" s="48" t="s">
        <v>24</v>
      </c>
      <c r="B19" s="5">
        <v>0</v>
      </c>
      <c r="C19" s="73"/>
      <c r="D19" s="74"/>
      <c r="E19" s="137">
        <f t="shared" si="0"/>
        <v>0</v>
      </c>
      <c r="F19" s="26">
        <f t="shared" si="1"/>
        <v>0</v>
      </c>
    </row>
    <row r="20" spans="1:6">
      <c r="A20" s="48"/>
      <c r="B20" s="3">
        <v>0</v>
      </c>
      <c r="E20" s="137">
        <f t="shared" si="0"/>
        <v>0</v>
      </c>
      <c r="F20" s="26">
        <f t="shared" si="1"/>
        <v>0</v>
      </c>
    </row>
    <row r="21" spans="1:6">
      <c r="A21" s="49" t="s">
        <v>40</v>
      </c>
      <c r="B21" s="11">
        <v>0</v>
      </c>
      <c r="C21" s="50"/>
      <c r="D21" s="74"/>
      <c r="E21" s="137">
        <f t="shared" si="0"/>
        <v>0</v>
      </c>
      <c r="F21" s="26">
        <f t="shared" si="1"/>
        <v>0</v>
      </c>
    </row>
    <row r="22" spans="1:6">
      <c r="A22" s="49"/>
      <c r="B22" s="11">
        <v>0</v>
      </c>
      <c r="C22" s="50"/>
      <c r="D22" s="78"/>
      <c r="E22" s="137">
        <f t="shared" si="0"/>
        <v>0</v>
      </c>
      <c r="F22" s="26">
        <f t="shared" si="1"/>
        <v>0</v>
      </c>
    </row>
    <row r="23" spans="1:6">
      <c r="A23" s="49" t="s">
        <v>41</v>
      </c>
      <c r="B23" s="11">
        <v>0</v>
      </c>
      <c r="C23" s="50"/>
      <c r="D23" s="74"/>
      <c r="E23" s="137">
        <f t="shared" si="0"/>
        <v>0</v>
      </c>
      <c r="F23" s="26">
        <f t="shared" si="1"/>
        <v>0</v>
      </c>
    </row>
    <row r="24" spans="1:6">
      <c r="A24" s="49"/>
      <c r="B24" s="11">
        <v>0</v>
      </c>
      <c r="C24" s="50"/>
      <c r="D24" s="78"/>
      <c r="E24" s="137">
        <f t="shared" si="0"/>
        <v>0</v>
      </c>
      <c r="F24" s="26">
        <f t="shared" si="1"/>
        <v>0</v>
      </c>
    </row>
    <row r="25" spans="1:6">
      <c r="A25" s="1" t="s">
        <v>43</v>
      </c>
      <c r="B25" s="11">
        <v>0</v>
      </c>
      <c r="C25" s="50">
        <f>SUM(C17,C19,C21,C23)</f>
        <v>0</v>
      </c>
      <c r="D25" s="74">
        <f>SUM(D17,D19,D21,D23)</f>
        <v>0</v>
      </c>
      <c r="E25" s="137">
        <f t="shared" si="0"/>
        <v>0</v>
      </c>
      <c r="F25" s="26">
        <f t="shared" si="1"/>
        <v>0</v>
      </c>
    </row>
    <row r="26" spans="1:6">
      <c r="A26" s="1"/>
      <c r="B26" s="11">
        <v>0</v>
      </c>
      <c r="C26" s="50"/>
      <c r="D26" s="78"/>
      <c r="E26" s="137">
        <f t="shared" si="0"/>
        <v>0</v>
      </c>
      <c r="F26" s="26">
        <f t="shared" si="1"/>
        <v>0</v>
      </c>
    </row>
    <row r="27" spans="1:6">
      <c r="A27" s="2" t="s">
        <v>18</v>
      </c>
      <c r="B27" s="5">
        <v>0</v>
      </c>
      <c r="C27" s="50"/>
      <c r="D27" s="78"/>
      <c r="E27" s="137">
        <f t="shared" si="0"/>
        <v>0</v>
      </c>
      <c r="F27" s="26">
        <f t="shared" si="1"/>
        <v>0</v>
      </c>
    </row>
    <row r="28" spans="1:6" s="3" customFormat="1">
      <c r="A28" s="48" t="s">
        <v>15</v>
      </c>
      <c r="B28" s="5">
        <v>0</v>
      </c>
      <c r="C28" s="92"/>
      <c r="D28" s="74"/>
      <c r="E28" s="137">
        <f t="shared" si="0"/>
        <v>0</v>
      </c>
      <c r="F28" s="26">
        <f t="shared" si="1"/>
        <v>0</v>
      </c>
    </row>
    <row r="29" spans="1:6" s="3" customFormat="1">
      <c r="A29" s="48"/>
      <c r="B29" s="5">
        <v>0</v>
      </c>
      <c r="C29" s="50"/>
      <c r="D29" s="74"/>
      <c r="E29" s="137">
        <f t="shared" si="0"/>
        <v>0</v>
      </c>
      <c r="F29" s="26">
        <f t="shared" si="1"/>
        <v>0</v>
      </c>
    </row>
    <row r="30" spans="1:6" s="3" customFormat="1">
      <c r="A30" s="48" t="s">
        <v>14</v>
      </c>
      <c r="B30" s="5">
        <v>0</v>
      </c>
      <c r="C30" s="50"/>
      <c r="D30" s="74"/>
      <c r="E30" s="137">
        <f t="shared" si="0"/>
        <v>0</v>
      </c>
      <c r="F30" s="26">
        <f t="shared" si="1"/>
        <v>0</v>
      </c>
    </row>
    <row r="31" spans="1:6" s="3" customFormat="1">
      <c r="A31" s="48"/>
      <c r="B31" s="5">
        <v>0</v>
      </c>
      <c r="C31" s="50"/>
      <c r="D31" s="74"/>
      <c r="E31" s="137">
        <f t="shared" si="0"/>
        <v>0</v>
      </c>
      <c r="F31" s="26">
        <f t="shared" si="1"/>
        <v>0</v>
      </c>
    </row>
    <row r="32" spans="1:6">
      <c r="A32" s="48" t="s">
        <v>13</v>
      </c>
      <c r="B32" s="5">
        <v>0</v>
      </c>
      <c r="C32" s="50"/>
      <c r="D32" s="74"/>
      <c r="E32" s="137">
        <f t="shared" si="0"/>
        <v>0</v>
      </c>
      <c r="F32" s="26">
        <f t="shared" si="1"/>
        <v>0</v>
      </c>
    </row>
    <row r="33" spans="1:16">
      <c r="A33" s="48"/>
      <c r="B33" s="5">
        <v>0</v>
      </c>
      <c r="C33" s="50"/>
      <c r="D33" s="74"/>
      <c r="E33" s="137">
        <f t="shared" si="0"/>
        <v>0</v>
      </c>
      <c r="F33" s="26">
        <f t="shared" si="1"/>
        <v>0</v>
      </c>
    </row>
    <row r="34" spans="1:16">
      <c r="A34" s="48" t="s">
        <v>12</v>
      </c>
      <c r="B34" s="5">
        <v>0</v>
      </c>
      <c r="C34" s="50"/>
      <c r="D34" s="74"/>
      <c r="E34" s="137">
        <f t="shared" si="0"/>
        <v>0</v>
      </c>
      <c r="F34" s="26">
        <f t="shared" si="1"/>
        <v>0</v>
      </c>
    </row>
    <row r="35" spans="1:16">
      <c r="A35" s="48"/>
      <c r="B35" s="5">
        <v>0</v>
      </c>
      <c r="C35" s="50"/>
      <c r="D35" s="74"/>
      <c r="E35" s="137">
        <f t="shared" si="0"/>
        <v>0</v>
      </c>
      <c r="F35" s="26">
        <f t="shared" si="1"/>
        <v>0</v>
      </c>
    </row>
    <row r="36" spans="1:16">
      <c r="A36" s="48" t="s">
        <v>48</v>
      </c>
      <c r="B36" s="5">
        <v>0</v>
      </c>
      <c r="C36" s="50"/>
      <c r="D36" s="74"/>
      <c r="E36" s="137">
        <f t="shared" si="0"/>
        <v>0</v>
      </c>
      <c r="F36" s="26">
        <f t="shared" si="1"/>
        <v>0</v>
      </c>
    </row>
    <row r="37" spans="1:16">
      <c r="A37" s="48"/>
      <c r="B37" s="5">
        <v>0</v>
      </c>
      <c r="C37" s="50"/>
      <c r="D37" s="74"/>
      <c r="E37" s="137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0</v>
      </c>
      <c r="C38" s="50"/>
      <c r="D38" s="74"/>
      <c r="E38" s="137">
        <f t="shared" si="0"/>
        <v>0</v>
      </c>
      <c r="F38" s="26">
        <f t="shared" si="1"/>
        <v>0</v>
      </c>
    </row>
    <row r="39" spans="1:16">
      <c r="A39" s="48"/>
      <c r="B39" s="5">
        <v>0</v>
      </c>
      <c r="C39" s="50"/>
      <c r="D39" s="74"/>
      <c r="E39" s="137">
        <f t="shared" si="0"/>
        <v>0</v>
      </c>
      <c r="F39" s="26">
        <f t="shared" si="1"/>
        <v>0</v>
      </c>
    </row>
    <row r="40" spans="1:16">
      <c r="A40" s="48" t="s">
        <v>50</v>
      </c>
      <c r="B40" s="5">
        <v>0</v>
      </c>
      <c r="C40" s="50"/>
      <c r="D40" s="74"/>
      <c r="E40" s="137">
        <f t="shared" si="0"/>
        <v>0</v>
      </c>
      <c r="F40" s="26">
        <f t="shared" si="1"/>
        <v>0</v>
      </c>
    </row>
    <row r="41" spans="1:16">
      <c r="A41" s="48"/>
      <c r="B41" s="5">
        <v>0</v>
      </c>
      <c r="C41" s="50"/>
      <c r="D41" s="74"/>
      <c r="E41" s="137">
        <f t="shared" si="0"/>
        <v>0</v>
      </c>
      <c r="F41" s="26">
        <f t="shared" si="1"/>
        <v>0</v>
      </c>
    </row>
    <row r="42" spans="1:16">
      <c r="A42" s="48" t="s">
        <v>16</v>
      </c>
      <c r="B42" s="5">
        <v>0</v>
      </c>
      <c r="C42" s="50"/>
      <c r="D42" s="80"/>
      <c r="E42" s="137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4"/>
      <c r="E43" s="137">
        <f t="shared" si="0"/>
        <v>0</v>
      </c>
      <c r="F43" s="26">
        <f t="shared" si="1"/>
        <v>0</v>
      </c>
    </row>
    <row r="44" spans="1:16">
      <c r="A44" s="48" t="s">
        <v>17</v>
      </c>
      <c r="B44" s="5">
        <v>0</v>
      </c>
      <c r="C44" s="50"/>
      <c r="D44" s="74"/>
      <c r="E44" s="137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4"/>
      <c r="E45" s="137">
        <f t="shared" si="0"/>
        <v>0</v>
      </c>
      <c r="F45" s="26">
        <f t="shared" si="1"/>
        <v>0</v>
      </c>
    </row>
    <row r="46" spans="1:16" s="7" customFormat="1">
      <c r="A46" s="133" t="s">
        <v>59</v>
      </c>
      <c r="B46" s="7">
        <v>0</v>
      </c>
      <c r="C46" s="15"/>
      <c r="D46" s="15"/>
      <c r="E46" s="137">
        <f t="shared" si="0"/>
        <v>0</v>
      </c>
      <c r="F46" s="26">
        <f t="shared" si="1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6" s="7" customFormat="1">
      <c r="A47" s="6"/>
      <c r="B47" s="7">
        <v>0</v>
      </c>
      <c r="C47" s="12"/>
      <c r="D47" s="15"/>
      <c r="E47" s="137">
        <f t="shared" si="0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s="7" customFormat="1">
      <c r="A48" s="7" t="s">
        <v>60</v>
      </c>
      <c r="B48" s="7">
        <v>0</v>
      </c>
      <c r="C48" s="15"/>
      <c r="D48" s="15"/>
      <c r="E48" s="137">
        <f t="shared" si="0"/>
        <v>0</v>
      </c>
      <c r="F48" s="26">
        <f t="shared" si="1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 s="7" customFormat="1">
      <c r="A49" s="6"/>
      <c r="B49" s="7">
        <v>0</v>
      </c>
      <c r="C49" s="12"/>
      <c r="D49" s="15"/>
      <c r="E49" s="137">
        <f t="shared" si="0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>
      <c r="A50" s="48" t="s">
        <v>4</v>
      </c>
      <c r="B50" s="14">
        <v>0</v>
      </c>
      <c r="C50" s="50"/>
      <c r="D50" s="74"/>
      <c r="E50" s="137">
        <f t="shared" si="0"/>
        <v>0</v>
      </c>
      <c r="F50" s="26">
        <f t="shared" si="1"/>
        <v>0</v>
      </c>
    </row>
    <row r="51" spans="1:16">
      <c r="A51" s="6"/>
      <c r="B51" s="14">
        <v>0</v>
      </c>
      <c r="C51" s="50"/>
      <c r="D51" s="74"/>
      <c r="E51" s="137">
        <f t="shared" si="0"/>
        <v>0</v>
      </c>
      <c r="F51" s="26">
        <f t="shared" si="1"/>
        <v>0</v>
      </c>
    </row>
    <row r="52" spans="1:16">
      <c r="A52" s="6" t="s">
        <v>44</v>
      </c>
      <c r="B52" s="12">
        <v>0</v>
      </c>
      <c r="C52" s="132">
        <f>SUM(C28,C30,C32,C34,C36,C38,C40,C42,C44,C46,C48,C50)</f>
        <v>0</v>
      </c>
      <c r="D52" s="132">
        <f>SUM(D28,D30,D32,D34,D36,D38,D40,D42,D44,D46,D48,D50)</f>
        <v>0</v>
      </c>
      <c r="E52" s="137">
        <f t="shared" si="0"/>
        <v>0</v>
      </c>
      <c r="F52" s="26">
        <f t="shared" si="1"/>
        <v>0</v>
      </c>
    </row>
    <row r="53" spans="1:16">
      <c r="A53" s="7"/>
      <c r="B53" s="15">
        <v>0</v>
      </c>
      <c r="C53" s="29"/>
      <c r="D53" s="74"/>
      <c r="E53" s="137"/>
      <c r="F53" s="26">
        <f t="shared" si="1"/>
        <v>0</v>
      </c>
    </row>
    <row r="54" spans="1:16">
      <c r="A54" s="61" t="s">
        <v>22</v>
      </c>
      <c r="B54" s="73">
        <v>42398</v>
      </c>
      <c r="C54" s="29">
        <f>C14</f>
        <v>735</v>
      </c>
      <c r="D54" s="94">
        <f>D14</f>
        <v>2330</v>
      </c>
      <c r="E54" s="138">
        <f>C54-D54</f>
        <v>-1595</v>
      </c>
      <c r="F54" s="26">
        <f t="shared" si="1"/>
        <v>40803</v>
      </c>
    </row>
    <row r="55" spans="1:16">
      <c r="A55" s="7" t="s">
        <v>56</v>
      </c>
      <c r="B55" s="73">
        <v>0</v>
      </c>
      <c r="C55" s="29">
        <f>C25</f>
        <v>0</v>
      </c>
      <c r="D55" s="94">
        <f>D25</f>
        <v>0</v>
      </c>
      <c r="E55" s="138">
        <f t="shared" ref="E55:E57" si="2">C55-D55</f>
        <v>0</v>
      </c>
      <c r="F55" s="26">
        <f t="shared" si="1"/>
        <v>0</v>
      </c>
    </row>
    <row r="56" spans="1:16">
      <c r="A56" s="7" t="s">
        <v>57</v>
      </c>
      <c r="B56" s="73">
        <v>0</v>
      </c>
      <c r="C56" s="29">
        <f>C52</f>
        <v>0</v>
      </c>
      <c r="D56" s="94">
        <f>D52</f>
        <v>0</v>
      </c>
      <c r="E56" s="138">
        <f t="shared" si="2"/>
        <v>0</v>
      </c>
      <c r="F56" s="26">
        <f t="shared" si="1"/>
        <v>0</v>
      </c>
      <c r="G56" s="128"/>
    </row>
    <row r="57" spans="1:16">
      <c r="A57" s="64" t="s">
        <v>3</v>
      </c>
      <c r="B57" s="73">
        <v>42398</v>
      </c>
      <c r="C57" s="29">
        <f>SUM(C54:C56)</f>
        <v>735</v>
      </c>
      <c r="D57" s="29">
        <f>SUM(D54:D56)</f>
        <v>2330</v>
      </c>
      <c r="E57" s="138">
        <f t="shared" si="2"/>
        <v>-1595</v>
      </c>
      <c r="F57" s="26">
        <f t="shared" si="1"/>
        <v>40803</v>
      </c>
    </row>
    <row r="58" spans="1:16">
      <c r="A58" s="8"/>
      <c r="B58" s="15">
        <v>0</v>
      </c>
      <c r="C58" s="29"/>
      <c r="D58" s="74"/>
      <c r="E58" s="137"/>
      <c r="F58" s="26">
        <f t="shared" si="1"/>
        <v>0</v>
      </c>
    </row>
    <row r="59" spans="1:16">
      <c r="A59" s="37" t="s">
        <v>29</v>
      </c>
      <c r="B59" s="36">
        <v>0</v>
      </c>
      <c r="C59" s="73"/>
      <c r="D59" s="74"/>
      <c r="E59" s="137"/>
      <c r="F59" s="26">
        <f t="shared" si="1"/>
        <v>0</v>
      </c>
    </row>
    <row r="60" spans="1:16">
      <c r="A60" s="67" t="s">
        <v>30</v>
      </c>
      <c r="B60" s="39">
        <v>109</v>
      </c>
      <c r="C60" s="73"/>
      <c r="D60" s="74">
        <v>3</v>
      </c>
      <c r="E60" s="137">
        <f>C60-D60</f>
        <v>-3</v>
      </c>
      <c r="F60" s="26">
        <f>B60+E60</f>
        <v>106</v>
      </c>
    </row>
    <row r="61" spans="1:16">
      <c r="A61" s="67" t="s">
        <v>31</v>
      </c>
      <c r="B61" s="39">
        <v>8</v>
      </c>
      <c r="D61" s="74">
        <v>0</v>
      </c>
      <c r="E61" s="137">
        <f t="shared" ref="E61:E63" si="3">C61-D61</f>
        <v>0</v>
      </c>
      <c r="F61" s="26">
        <f>B61+E61</f>
        <v>8</v>
      </c>
    </row>
    <row r="62" spans="1:16">
      <c r="A62" s="82" t="s">
        <v>45</v>
      </c>
      <c r="B62" s="39">
        <v>60</v>
      </c>
      <c r="D62" s="74"/>
      <c r="E62" s="137">
        <v>31</v>
      </c>
      <c r="F62" s="26">
        <v>91</v>
      </c>
    </row>
    <row r="63" spans="1:16">
      <c r="A63" s="82" t="s">
        <v>46</v>
      </c>
      <c r="B63" s="39">
        <v>0</v>
      </c>
      <c r="D63" s="74">
        <v>0</v>
      </c>
      <c r="E63" s="137">
        <f t="shared" si="3"/>
        <v>0</v>
      </c>
      <c r="F63" s="26">
        <f t="shared" si="1"/>
        <v>0</v>
      </c>
    </row>
    <row r="64" spans="1:16" s="51" customFormat="1">
      <c r="A64" s="67" t="s">
        <v>3</v>
      </c>
      <c r="B64" s="26">
        <v>1955</v>
      </c>
      <c r="C64" s="76">
        <f>SUM(C60:C63)</f>
        <v>0</v>
      </c>
      <c r="D64" s="76">
        <f t="shared" ref="D64:E64" si="4">SUM(D60:D63)</f>
        <v>3</v>
      </c>
      <c r="E64" s="76">
        <f t="shared" si="4"/>
        <v>28</v>
      </c>
      <c r="F64" s="26">
        <f>B64+E64</f>
        <v>1983</v>
      </c>
      <c r="P64" s="54"/>
    </row>
    <row r="65" spans="3:6">
      <c r="F65" s="26"/>
    </row>
    <row r="66" spans="3:6">
      <c r="F66" s="26"/>
    </row>
    <row r="67" spans="3:6">
      <c r="F67" s="26"/>
    </row>
    <row r="68" spans="3:6">
      <c r="F68" s="26"/>
    </row>
    <row r="69" spans="3:6">
      <c r="F69" s="26"/>
    </row>
    <row r="70" spans="3:6" s="7" customFormat="1">
      <c r="C70" s="76"/>
      <c r="D70" s="77"/>
      <c r="E70" s="139"/>
      <c r="F70" s="26"/>
    </row>
    <row r="71" spans="3:6" s="7" customFormat="1">
      <c r="C71" s="76"/>
      <c r="D71" s="77"/>
      <c r="E71" s="139"/>
      <c r="F71" s="26"/>
    </row>
    <row r="72" spans="3:6" s="7" customFormat="1">
      <c r="C72" s="76"/>
      <c r="D72" s="77"/>
      <c r="E72" s="139"/>
      <c r="F72" s="26"/>
    </row>
    <row r="73" spans="3:6" s="7" customFormat="1">
      <c r="C73" s="76"/>
      <c r="D73" s="77"/>
      <c r="E73" s="139"/>
      <c r="F73" s="26"/>
    </row>
    <row r="74" spans="3:6" s="7" customFormat="1">
      <c r="C74" s="76"/>
      <c r="D74" s="77"/>
      <c r="E74" s="139"/>
      <c r="F74" s="26"/>
    </row>
    <row r="75" spans="3:6" s="7" customFormat="1">
      <c r="C75" s="76"/>
      <c r="D75" s="77"/>
      <c r="E75" s="139"/>
      <c r="F75" s="3"/>
    </row>
    <row r="76" spans="3:6" s="7" customFormat="1">
      <c r="C76" s="76"/>
      <c r="D76" s="77"/>
      <c r="E76" s="139"/>
      <c r="F76" s="3"/>
    </row>
    <row r="77" spans="3:6" s="7" customFormat="1">
      <c r="C77" s="76"/>
      <c r="D77" s="77"/>
      <c r="E77" s="139"/>
      <c r="F77" s="3"/>
    </row>
    <row r="78" spans="3:6" s="7" customFormat="1">
      <c r="C78" s="76"/>
      <c r="D78" s="77"/>
      <c r="E78" s="139"/>
      <c r="F78" s="3"/>
    </row>
    <row r="79" spans="3:6" s="7" customFormat="1">
      <c r="C79" s="76"/>
      <c r="D79" s="77"/>
      <c r="E79" s="139"/>
      <c r="F79" s="3"/>
    </row>
    <row r="80" spans="3:6" s="7" customFormat="1">
      <c r="C80" s="76"/>
      <c r="D80" s="77"/>
      <c r="E80" s="139"/>
      <c r="F80" s="3"/>
    </row>
    <row r="81" spans="3:6" s="3" customFormat="1">
      <c r="C81" s="76"/>
      <c r="D81" s="77"/>
      <c r="E81" s="139"/>
    </row>
    <row r="82" spans="3:6" s="7" customFormat="1">
      <c r="C82" s="76"/>
      <c r="D82" s="77"/>
      <c r="E82" s="139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81" header="0.28999999999999998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61" bottom="0.81" header="0.28999999999999998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2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0.875" defaultRowHeight="13.2"/>
  <cols>
    <col min="1" max="1" width="30.25" style="3" bestFit="1" customWidth="1"/>
    <col min="2" max="2" width="11.25" style="3" customWidth="1"/>
    <col min="3" max="3" width="8" style="76" customWidth="1"/>
    <col min="4" max="4" width="11.125" style="77" customWidth="1"/>
    <col min="5" max="5" width="8.25" style="139" customWidth="1"/>
    <col min="6" max="6" width="12.375" style="3" customWidth="1"/>
    <col min="7" max="16384" width="10.875" style="33"/>
  </cols>
  <sheetData>
    <row r="1" spans="1:16">
      <c r="A1" s="2" t="s">
        <v>9</v>
      </c>
      <c r="B1" s="25" t="s">
        <v>25</v>
      </c>
      <c r="C1" s="68" t="s">
        <v>26</v>
      </c>
      <c r="D1" s="69" t="s">
        <v>27</v>
      </c>
      <c r="E1" s="134" t="s">
        <v>39</v>
      </c>
      <c r="F1" s="28" t="s">
        <v>25</v>
      </c>
      <c r="G1" s="1"/>
    </row>
    <row r="2" spans="1:16" s="17" customFormat="1">
      <c r="A2" s="2"/>
      <c r="B2" s="131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</row>
    <row r="3" spans="1:16" s="16" customFormat="1">
      <c r="A3" s="2" t="s">
        <v>11</v>
      </c>
      <c r="B3" s="33"/>
      <c r="C3" s="71"/>
      <c r="D3" s="72"/>
      <c r="E3" s="136"/>
      <c r="F3" s="27"/>
    </row>
    <row r="4" spans="1:16">
      <c r="A4" s="48" t="s">
        <v>0</v>
      </c>
      <c r="B4" s="5"/>
      <c r="C4" s="73">
        <v>93</v>
      </c>
      <c r="D4" s="74">
        <v>269</v>
      </c>
      <c r="E4" s="137">
        <f>C4-D4</f>
        <v>-176</v>
      </c>
      <c r="F4" s="26"/>
    </row>
    <row r="5" spans="1:16">
      <c r="A5" s="48"/>
      <c r="B5" s="5"/>
      <c r="C5" s="73"/>
      <c r="D5" s="74"/>
      <c r="E5" s="137">
        <f t="shared" ref="E5:E52" si="0">C5-D5</f>
        <v>0</v>
      </c>
      <c r="F5" s="26"/>
    </row>
    <row r="6" spans="1:16">
      <c r="A6" s="48" t="s">
        <v>2</v>
      </c>
      <c r="B6" s="5"/>
      <c r="C6" s="73">
        <v>16</v>
      </c>
      <c r="D6" s="74">
        <v>1</v>
      </c>
      <c r="E6" s="137">
        <f t="shared" si="0"/>
        <v>15</v>
      </c>
      <c r="F6" s="26"/>
    </row>
    <row r="7" spans="1:16">
      <c r="A7" s="48"/>
      <c r="B7" s="5"/>
      <c r="C7" s="73"/>
      <c r="D7" s="74"/>
      <c r="E7" s="137">
        <f t="shared" si="0"/>
        <v>0</v>
      </c>
      <c r="F7" s="26"/>
    </row>
    <row r="8" spans="1:16">
      <c r="A8" s="48" t="s">
        <v>10</v>
      </c>
      <c r="B8" s="5"/>
      <c r="C8" s="73"/>
      <c r="D8" s="74"/>
      <c r="E8" s="137">
        <f t="shared" si="0"/>
        <v>0</v>
      </c>
      <c r="F8" s="26"/>
    </row>
    <row r="9" spans="1:16" s="34" customFormat="1">
      <c r="A9" s="48"/>
      <c r="B9" s="5"/>
      <c r="C9" s="73"/>
      <c r="D9" s="74"/>
      <c r="E9" s="137">
        <f t="shared" si="0"/>
        <v>0</v>
      </c>
      <c r="F9" s="26"/>
    </row>
    <row r="10" spans="1:16" s="51" customFormat="1">
      <c r="A10" s="48" t="s">
        <v>51</v>
      </c>
      <c r="B10" s="73"/>
      <c r="C10" s="73"/>
      <c r="D10" s="74"/>
      <c r="E10" s="137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3"/>
      <c r="C11" s="73"/>
      <c r="D11" s="74"/>
      <c r="E11" s="137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52</v>
      </c>
      <c r="B12" s="73"/>
      <c r="C12" s="73"/>
      <c r="D12" s="74"/>
      <c r="E12" s="137">
        <f t="shared" si="0"/>
        <v>0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/>
      <c r="C13" s="73"/>
      <c r="D13" s="74"/>
      <c r="E13" s="137">
        <f t="shared" si="0"/>
        <v>0</v>
      </c>
      <c r="F13" s="26"/>
    </row>
    <row r="14" spans="1:16">
      <c r="A14" s="1" t="s">
        <v>42</v>
      </c>
      <c r="B14" s="5">
        <v>153060</v>
      </c>
      <c r="C14" s="73">
        <f>SUM(C4:C12)</f>
        <v>109</v>
      </c>
      <c r="D14" s="74">
        <f>SUM(D4:D12)</f>
        <v>270</v>
      </c>
      <c r="E14" s="137">
        <f t="shared" si="0"/>
        <v>-161</v>
      </c>
      <c r="F14" s="26">
        <f>B14+E14</f>
        <v>152899</v>
      </c>
    </row>
    <row r="15" spans="1:16">
      <c r="A15" s="1"/>
      <c r="B15" s="5">
        <v>0</v>
      </c>
      <c r="C15" s="73"/>
      <c r="D15" s="74"/>
      <c r="E15" s="137">
        <f t="shared" si="0"/>
        <v>0</v>
      </c>
      <c r="F15" s="26">
        <f t="shared" ref="F15:F63" si="1">B15+E15</f>
        <v>0</v>
      </c>
    </row>
    <row r="16" spans="1:16">
      <c r="A16" s="2" t="s">
        <v>1</v>
      </c>
      <c r="B16" s="5">
        <v>0</v>
      </c>
      <c r="C16" s="73"/>
      <c r="D16" s="74"/>
      <c r="E16" s="137">
        <f t="shared" si="0"/>
        <v>0</v>
      </c>
      <c r="F16" s="26">
        <f t="shared" si="1"/>
        <v>0</v>
      </c>
    </row>
    <row r="17" spans="1:17">
      <c r="A17" s="48" t="s">
        <v>23</v>
      </c>
      <c r="B17" s="5">
        <v>0</v>
      </c>
      <c r="C17" s="73"/>
      <c r="D17" s="74"/>
      <c r="E17" s="137">
        <f t="shared" si="0"/>
        <v>0</v>
      </c>
      <c r="F17" s="26">
        <f t="shared" si="1"/>
        <v>0</v>
      </c>
    </row>
    <row r="18" spans="1:17">
      <c r="A18" s="48"/>
      <c r="B18" s="5">
        <v>0</v>
      </c>
      <c r="C18" s="73"/>
      <c r="D18" s="74"/>
      <c r="E18" s="137">
        <f t="shared" si="0"/>
        <v>0</v>
      </c>
      <c r="F18" s="26">
        <f t="shared" si="1"/>
        <v>0</v>
      </c>
    </row>
    <row r="19" spans="1:17">
      <c r="A19" s="48" t="s">
        <v>24</v>
      </c>
      <c r="B19" s="5">
        <v>0</v>
      </c>
      <c r="C19" s="73"/>
      <c r="D19" s="74"/>
      <c r="E19" s="137">
        <f t="shared" si="0"/>
        <v>0</v>
      </c>
      <c r="F19" s="26">
        <f t="shared" si="1"/>
        <v>0</v>
      </c>
    </row>
    <row r="20" spans="1:17">
      <c r="A20" s="48"/>
      <c r="B20" s="3">
        <v>0</v>
      </c>
      <c r="E20" s="137">
        <f t="shared" si="0"/>
        <v>0</v>
      </c>
      <c r="F20" s="26">
        <f t="shared" si="1"/>
        <v>0</v>
      </c>
    </row>
    <row r="21" spans="1:17">
      <c r="A21" s="49" t="s">
        <v>40</v>
      </c>
      <c r="B21" s="11">
        <v>0</v>
      </c>
      <c r="C21" s="50"/>
      <c r="D21" s="74"/>
      <c r="E21" s="137">
        <f t="shared" si="0"/>
        <v>0</v>
      </c>
      <c r="F21" s="26">
        <f t="shared" si="1"/>
        <v>0</v>
      </c>
    </row>
    <row r="22" spans="1:17">
      <c r="A22" s="49"/>
      <c r="B22" s="11">
        <v>0</v>
      </c>
      <c r="C22" s="50"/>
      <c r="D22" s="78"/>
      <c r="E22" s="137">
        <f t="shared" si="0"/>
        <v>0</v>
      </c>
      <c r="F22" s="26">
        <f t="shared" si="1"/>
        <v>0</v>
      </c>
    </row>
    <row r="23" spans="1:17">
      <c r="A23" s="49" t="s">
        <v>41</v>
      </c>
      <c r="B23" s="11">
        <v>0</v>
      </c>
      <c r="C23" s="50"/>
      <c r="D23" s="74"/>
      <c r="E23" s="137">
        <f t="shared" si="0"/>
        <v>0</v>
      </c>
      <c r="F23" s="26">
        <f t="shared" si="1"/>
        <v>0</v>
      </c>
    </row>
    <row r="24" spans="1:17">
      <c r="A24" s="49"/>
      <c r="B24" s="11">
        <v>0</v>
      </c>
      <c r="C24" s="50"/>
      <c r="D24" s="78"/>
      <c r="E24" s="137">
        <f t="shared" si="0"/>
        <v>0</v>
      </c>
      <c r="F24" s="26">
        <f t="shared" si="1"/>
        <v>0</v>
      </c>
    </row>
    <row r="25" spans="1:17">
      <c r="A25" s="1" t="s">
        <v>43</v>
      </c>
      <c r="B25" s="11">
        <v>0</v>
      </c>
      <c r="C25" s="50">
        <f>SUM(C17,C19,C21,C23)</f>
        <v>0</v>
      </c>
      <c r="D25" s="74">
        <f>SUM(D17,D19,D21,D23)</f>
        <v>0</v>
      </c>
      <c r="E25" s="137">
        <f t="shared" si="0"/>
        <v>0</v>
      </c>
      <c r="F25" s="26">
        <f t="shared" si="1"/>
        <v>0</v>
      </c>
    </row>
    <row r="26" spans="1:17">
      <c r="A26" s="1"/>
      <c r="B26" s="11">
        <v>0</v>
      </c>
      <c r="C26" s="50"/>
      <c r="D26" s="78"/>
      <c r="E26" s="137">
        <f t="shared" si="0"/>
        <v>0</v>
      </c>
      <c r="F26" s="26">
        <f t="shared" si="1"/>
        <v>0</v>
      </c>
    </row>
    <row r="27" spans="1:17">
      <c r="A27" s="2" t="s">
        <v>18</v>
      </c>
      <c r="B27" s="5">
        <v>0</v>
      </c>
      <c r="C27" s="50"/>
      <c r="D27" s="78"/>
      <c r="E27" s="137">
        <f t="shared" si="0"/>
        <v>0</v>
      </c>
      <c r="F27" s="26">
        <f t="shared" si="1"/>
        <v>0</v>
      </c>
      <c r="L27" s="2"/>
      <c r="M27" s="5"/>
      <c r="N27" s="50"/>
      <c r="O27" s="78"/>
      <c r="P27" s="89"/>
      <c r="Q27" s="26"/>
    </row>
    <row r="28" spans="1:17" s="16" customFormat="1">
      <c r="A28" s="48" t="s">
        <v>15</v>
      </c>
      <c r="B28" s="91">
        <v>26</v>
      </c>
      <c r="C28" s="92"/>
      <c r="D28" s="74"/>
      <c r="E28" s="137">
        <f t="shared" si="0"/>
        <v>0</v>
      </c>
      <c r="F28" s="26">
        <f t="shared" si="1"/>
        <v>26</v>
      </c>
      <c r="H28" s="26"/>
      <c r="L28" s="48"/>
      <c r="M28" s="91"/>
      <c r="N28" s="92"/>
      <c r="O28" s="74"/>
      <c r="P28" s="85"/>
      <c r="Q28" s="26"/>
    </row>
    <row r="29" spans="1:17" s="16" customFormat="1">
      <c r="A29" s="48"/>
      <c r="B29" s="5">
        <v>0</v>
      </c>
      <c r="C29" s="50"/>
      <c r="D29" s="74"/>
      <c r="E29" s="137">
        <f t="shared" si="0"/>
        <v>0</v>
      </c>
      <c r="F29" s="26">
        <f t="shared" si="1"/>
        <v>0</v>
      </c>
      <c r="H29" s="26"/>
      <c r="L29" s="48"/>
      <c r="M29" s="5"/>
      <c r="N29" s="50"/>
      <c r="O29" s="74"/>
      <c r="P29" s="85"/>
      <c r="Q29" s="26"/>
    </row>
    <row r="30" spans="1:17" s="16" customFormat="1">
      <c r="A30" s="48" t="s">
        <v>14</v>
      </c>
      <c r="B30" s="5">
        <v>30</v>
      </c>
      <c r="C30" s="50"/>
      <c r="D30" s="74">
        <v>3</v>
      </c>
      <c r="E30" s="137">
        <f t="shared" si="0"/>
        <v>-3</v>
      </c>
      <c r="F30" s="26">
        <f t="shared" si="1"/>
        <v>27</v>
      </c>
      <c r="I30" s="26"/>
      <c r="L30" s="48"/>
      <c r="M30" s="5"/>
      <c r="N30" s="50"/>
      <c r="O30" s="74"/>
      <c r="P30" s="85"/>
      <c r="Q30" s="26"/>
    </row>
    <row r="31" spans="1:17" s="16" customFormat="1">
      <c r="A31" s="48"/>
      <c r="B31" s="5">
        <v>0</v>
      </c>
      <c r="C31" s="50"/>
      <c r="D31" s="74"/>
      <c r="E31" s="137">
        <f t="shared" si="0"/>
        <v>0</v>
      </c>
      <c r="F31" s="26">
        <f t="shared" si="1"/>
        <v>0</v>
      </c>
      <c r="H31" s="26"/>
      <c r="L31" s="48"/>
      <c r="M31" s="5"/>
      <c r="N31" s="50"/>
      <c r="O31" s="74"/>
      <c r="P31" s="85"/>
      <c r="Q31" s="26"/>
    </row>
    <row r="32" spans="1:17">
      <c r="A32" s="48" t="s">
        <v>13</v>
      </c>
      <c r="B32" s="5">
        <v>0</v>
      </c>
      <c r="C32" s="50"/>
      <c r="D32" s="74"/>
      <c r="E32" s="137">
        <f t="shared" si="0"/>
        <v>0</v>
      </c>
      <c r="F32" s="26">
        <f t="shared" si="1"/>
        <v>0</v>
      </c>
      <c r="H32" s="26"/>
      <c r="L32" s="48"/>
      <c r="M32" s="5"/>
      <c r="N32" s="50"/>
      <c r="O32" s="74"/>
      <c r="P32" s="85"/>
      <c r="Q32" s="26"/>
    </row>
    <row r="33" spans="1:17">
      <c r="A33" s="48"/>
      <c r="B33" s="5">
        <v>0</v>
      </c>
      <c r="C33" s="50"/>
      <c r="D33" s="74"/>
      <c r="E33" s="137">
        <f t="shared" si="0"/>
        <v>0</v>
      </c>
      <c r="F33" s="26">
        <f t="shared" si="1"/>
        <v>0</v>
      </c>
      <c r="H33" s="26"/>
      <c r="L33" s="48"/>
      <c r="M33" s="5"/>
      <c r="N33" s="50"/>
      <c r="O33" s="74"/>
      <c r="P33" s="85"/>
      <c r="Q33" s="26"/>
    </row>
    <row r="34" spans="1:17">
      <c r="A34" s="48" t="s">
        <v>12</v>
      </c>
      <c r="B34" s="5">
        <v>24</v>
      </c>
      <c r="C34" s="50"/>
      <c r="D34" s="74"/>
      <c r="E34" s="137">
        <f t="shared" si="0"/>
        <v>0</v>
      </c>
      <c r="F34" s="26">
        <f t="shared" si="1"/>
        <v>24</v>
      </c>
      <c r="H34" s="26"/>
      <c r="L34" s="48"/>
      <c r="M34" s="5"/>
      <c r="N34" s="50"/>
      <c r="O34" s="74"/>
      <c r="P34" s="85"/>
      <c r="Q34" s="26"/>
    </row>
    <row r="35" spans="1:17">
      <c r="A35" s="48"/>
      <c r="B35" s="5">
        <v>0</v>
      </c>
      <c r="C35" s="50"/>
      <c r="D35" s="74"/>
      <c r="E35" s="137">
        <f t="shared" si="0"/>
        <v>0</v>
      </c>
      <c r="F35" s="26">
        <f t="shared" si="1"/>
        <v>0</v>
      </c>
      <c r="H35" s="26"/>
      <c r="L35" s="48"/>
      <c r="M35" s="5"/>
      <c r="N35" s="50"/>
      <c r="O35" s="74"/>
      <c r="P35" s="85"/>
      <c r="Q35" s="26"/>
    </row>
    <row r="36" spans="1:17">
      <c r="A36" s="48" t="s">
        <v>48</v>
      </c>
      <c r="B36" s="5">
        <v>9</v>
      </c>
      <c r="C36" s="50"/>
      <c r="D36" s="74">
        <v>9</v>
      </c>
      <c r="E36" s="137">
        <f t="shared" si="0"/>
        <v>-9</v>
      </c>
      <c r="F36" s="26">
        <f t="shared" si="1"/>
        <v>0</v>
      </c>
      <c r="I36" s="26"/>
      <c r="L36" s="48"/>
      <c r="M36" s="5"/>
      <c r="N36" s="50"/>
      <c r="O36" s="74"/>
      <c r="P36" s="85"/>
      <c r="Q36" s="26"/>
    </row>
    <row r="37" spans="1:17">
      <c r="A37" s="48"/>
      <c r="B37" s="5">
        <v>0</v>
      </c>
      <c r="C37" s="50"/>
      <c r="D37" s="74"/>
      <c r="E37" s="137">
        <f t="shared" si="0"/>
        <v>0</v>
      </c>
      <c r="F37" s="26">
        <f t="shared" si="1"/>
        <v>0</v>
      </c>
      <c r="H37" s="26"/>
      <c r="L37" s="48"/>
      <c r="M37" s="5"/>
      <c r="N37" s="50"/>
      <c r="O37" s="74"/>
      <c r="P37" s="85"/>
      <c r="Q37" s="26"/>
    </row>
    <row r="38" spans="1:17">
      <c r="A38" s="48" t="s">
        <v>6</v>
      </c>
      <c r="B38" s="5">
        <v>25</v>
      </c>
      <c r="C38" s="50"/>
      <c r="D38" s="74"/>
      <c r="E38" s="137">
        <f t="shared" si="0"/>
        <v>0</v>
      </c>
      <c r="F38" s="26">
        <f t="shared" si="1"/>
        <v>25</v>
      </c>
      <c r="H38" s="26"/>
      <c r="L38" s="48"/>
      <c r="M38" s="5"/>
      <c r="N38" s="50"/>
      <c r="O38" s="74"/>
      <c r="P38" s="85"/>
      <c r="Q38" s="26"/>
    </row>
    <row r="39" spans="1:17">
      <c r="A39" s="48"/>
      <c r="B39" s="5">
        <v>0</v>
      </c>
      <c r="C39" s="50"/>
      <c r="D39" s="74"/>
      <c r="E39" s="137">
        <f t="shared" si="0"/>
        <v>0</v>
      </c>
      <c r="F39" s="26">
        <f t="shared" si="1"/>
        <v>0</v>
      </c>
      <c r="L39" s="48"/>
      <c r="M39" s="5"/>
      <c r="N39" s="50"/>
      <c r="O39" s="74"/>
      <c r="P39" s="85"/>
      <c r="Q39" s="26"/>
    </row>
    <row r="40" spans="1:17">
      <c r="A40" s="48" t="s">
        <v>49</v>
      </c>
      <c r="B40" s="5">
        <v>2</v>
      </c>
      <c r="C40" s="50">
        <v>1</v>
      </c>
      <c r="D40" s="74"/>
      <c r="E40" s="137">
        <f t="shared" si="0"/>
        <v>1</v>
      </c>
      <c r="F40" s="26">
        <f t="shared" si="1"/>
        <v>3</v>
      </c>
      <c r="L40" s="48"/>
      <c r="M40" s="5"/>
      <c r="N40" s="50"/>
      <c r="O40" s="74"/>
      <c r="P40" s="85"/>
      <c r="Q40" s="26"/>
    </row>
    <row r="41" spans="1:17">
      <c r="A41" s="48"/>
      <c r="B41" s="5">
        <v>0</v>
      </c>
      <c r="C41" s="50"/>
      <c r="D41" s="74"/>
      <c r="E41" s="137">
        <f t="shared" si="0"/>
        <v>0</v>
      </c>
      <c r="F41" s="26">
        <f t="shared" si="1"/>
        <v>0</v>
      </c>
      <c r="L41" s="48"/>
      <c r="M41" s="5"/>
      <c r="N41" s="50"/>
      <c r="O41" s="74"/>
      <c r="P41" s="89"/>
      <c r="Q41" s="26"/>
    </row>
    <row r="42" spans="1:17">
      <c r="A42" s="48" t="s">
        <v>16</v>
      </c>
      <c r="B42" s="5">
        <v>0</v>
      </c>
      <c r="C42" s="50"/>
      <c r="D42" s="80"/>
      <c r="E42" s="137">
        <f t="shared" si="0"/>
        <v>0</v>
      </c>
      <c r="F42" s="26">
        <f t="shared" si="1"/>
        <v>0</v>
      </c>
      <c r="L42" s="48"/>
      <c r="M42" s="5"/>
      <c r="N42" s="50"/>
      <c r="O42" s="80"/>
      <c r="P42" s="89"/>
      <c r="Q42" s="26"/>
    </row>
    <row r="43" spans="1:17">
      <c r="A43" s="48"/>
      <c r="B43" s="5">
        <v>0</v>
      </c>
      <c r="C43" s="50"/>
      <c r="D43" s="74"/>
      <c r="E43" s="137">
        <f t="shared" si="0"/>
        <v>0</v>
      </c>
      <c r="F43" s="26">
        <f t="shared" si="1"/>
        <v>0</v>
      </c>
      <c r="L43" s="48"/>
      <c r="M43" s="5"/>
      <c r="N43" s="50"/>
      <c r="O43" s="74"/>
      <c r="P43" s="89"/>
      <c r="Q43" s="26"/>
    </row>
    <row r="44" spans="1:17">
      <c r="A44" s="48" t="s">
        <v>17</v>
      </c>
      <c r="B44" s="5">
        <v>0</v>
      </c>
      <c r="C44" s="50"/>
      <c r="D44" s="74"/>
      <c r="E44" s="137">
        <f t="shared" si="0"/>
        <v>0</v>
      </c>
      <c r="F44" s="26">
        <f t="shared" si="1"/>
        <v>0</v>
      </c>
      <c r="L44" s="48"/>
      <c r="M44" s="5"/>
      <c r="N44" s="50"/>
      <c r="O44" s="74"/>
      <c r="P44" s="89"/>
      <c r="Q44" s="26"/>
    </row>
    <row r="45" spans="1:17">
      <c r="A45" s="48"/>
      <c r="B45" s="14">
        <v>0</v>
      </c>
      <c r="C45" s="50"/>
      <c r="D45" s="74"/>
      <c r="E45" s="137">
        <f t="shared" si="0"/>
        <v>0</v>
      </c>
      <c r="F45" s="26">
        <f t="shared" si="1"/>
        <v>0</v>
      </c>
      <c r="L45" s="48"/>
      <c r="M45" s="14"/>
      <c r="N45" s="50"/>
      <c r="O45" s="74"/>
      <c r="P45" s="89"/>
      <c r="Q45" s="26"/>
    </row>
    <row r="46" spans="1:17" s="7" customFormat="1">
      <c r="A46" s="133" t="s">
        <v>59</v>
      </c>
      <c r="B46" s="7">
        <v>0</v>
      </c>
      <c r="C46" s="15"/>
      <c r="D46" s="15"/>
      <c r="E46" s="137">
        <f t="shared" si="0"/>
        <v>0</v>
      </c>
      <c r="F46" s="26">
        <f t="shared" si="1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7" s="7" customFormat="1">
      <c r="A47" s="6"/>
      <c r="B47" s="7">
        <v>0</v>
      </c>
      <c r="C47" s="12"/>
      <c r="D47" s="15"/>
      <c r="E47" s="137">
        <f t="shared" si="0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7" s="7" customFormat="1">
      <c r="A48" s="7" t="s">
        <v>60</v>
      </c>
      <c r="B48" s="7">
        <v>0</v>
      </c>
      <c r="C48" s="15"/>
      <c r="D48" s="15"/>
      <c r="E48" s="137">
        <f t="shared" si="0"/>
        <v>0</v>
      </c>
      <c r="F48" s="26">
        <f t="shared" si="1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 s="7" customFormat="1">
      <c r="A49" s="6"/>
      <c r="B49" s="7">
        <v>0</v>
      </c>
      <c r="C49" s="12"/>
      <c r="D49" s="15"/>
      <c r="E49" s="137">
        <f t="shared" si="0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34" customFormat="1">
      <c r="A50" s="48" t="s">
        <v>4</v>
      </c>
      <c r="B50" s="14">
        <v>0</v>
      </c>
      <c r="C50" s="50"/>
      <c r="D50" s="74"/>
      <c r="E50" s="137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4"/>
      <c r="E51" s="137">
        <f t="shared" si="0"/>
        <v>0</v>
      </c>
      <c r="F51" s="26">
        <f t="shared" si="1"/>
        <v>0</v>
      </c>
    </row>
    <row r="52" spans="1:16" s="34" customFormat="1">
      <c r="A52" s="6" t="s">
        <v>44</v>
      </c>
      <c r="B52" s="50">
        <v>116</v>
      </c>
      <c r="C52" s="132">
        <f>SUM(C28,C30,C32,C34,C36,C38,C40,C42,C44,C46,C48,C50)</f>
        <v>1</v>
      </c>
      <c r="D52" s="132">
        <f>SUM(D28,D30,D32,D34,D36,D38,D40,D42,D44,D46,D48,D50)</f>
        <v>12</v>
      </c>
      <c r="E52" s="137">
        <f t="shared" si="0"/>
        <v>-11</v>
      </c>
      <c r="F52" s="26">
        <f t="shared" si="1"/>
        <v>105</v>
      </c>
    </row>
    <row r="53" spans="1:16">
      <c r="A53" s="7"/>
      <c r="B53" s="15">
        <v>0</v>
      </c>
      <c r="C53" s="29"/>
      <c r="D53" s="74"/>
      <c r="E53" s="137"/>
      <c r="F53" s="26">
        <f t="shared" si="1"/>
        <v>0</v>
      </c>
    </row>
    <row r="54" spans="1:16">
      <c r="A54" s="61" t="s">
        <v>22</v>
      </c>
      <c r="B54" s="73">
        <v>153060</v>
      </c>
      <c r="C54" s="29">
        <f>C14</f>
        <v>109</v>
      </c>
      <c r="D54" s="94">
        <f>D14</f>
        <v>270</v>
      </c>
      <c r="E54" s="138">
        <f>C54-D54</f>
        <v>-161</v>
      </c>
      <c r="F54" s="26">
        <f t="shared" si="1"/>
        <v>152899</v>
      </c>
      <c r="G54" s="29"/>
    </row>
    <row r="55" spans="1:16">
      <c r="A55" s="7" t="s">
        <v>56</v>
      </c>
      <c r="B55" s="73">
        <v>0</v>
      </c>
      <c r="C55" s="29">
        <f>C25</f>
        <v>0</v>
      </c>
      <c r="D55" s="94">
        <f>D25</f>
        <v>0</v>
      </c>
      <c r="E55" s="138">
        <f t="shared" ref="E55:E57" si="2">C55-D55</f>
        <v>0</v>
      </c>
      <c r="F55" s="26">
        <f t="shared" si="1"/>
        <v>0</v>
      </c>
      <c r="G55" s="29"/>
    </row>
    <row r="56" spans="1:16">
      <c r="A56" s="7" t="s">
        <v>57</v>
      </c>
      <c r="B56" s="73">
        <v>116</v>
      </c>
      <c r="C56" s="29">
        <f>C52</f>
        <v>1</v>
      </c>
      <c r="D56" s="94">
        <f>D52</f>
        <v>12</v>
      </c>
      <c r="E56" s="138">
        <f t="shared" si="2"/>
        <v>-11</v>
      </c>
      <c r="F56" s="26">
        <f t="shared" si="1"/>
        <v>105</v>
      </c>
      <c r="G56" s="128"/>
    </row>
    <row r="57" spans="1:16">
      <c r="A57" s="64" t="s">
        <v>3</v>
      </c>
      <c r="B57" s="26">
        <v>153176</v>
      </c>
      <c r="C57" s="29">
        <f>SUM(C54:C56)</f>
        <v>110</v>
      </c>
      <c r="D57" s="29">
        <f>SUM(D54:D56)</f>
        <v>282</v>
      </c>
      <c r="E57" s="138">
        <f t="shared" si="2"/>
        <v>-172</v>
      </c>
      <c r="F57" s="26">
        <f t="shared" si="1"/>
        <v>153004</v>
      </c>
      <c r="G57" s="29"/>
    </row>
    <row r="58" spans="1:16">
      <c r="A58" s="8"/>
      <c r="B58" s="15">
        <v>0</v>
      </c>
      <c r="C58" s="29"/>
      <c r="D58" s="74"/>
      <c r="E58" s="137"/>
      <c r="F58" s="26">
        <f t="shared" si="1"/>
        <v>0</v>
      </c>
    </row>
    <row r="59" spans="1:16">
      <c r="A59" s="37" t="s">
        <v>29</v>
      </c>
      <c r="B59" s="24">
        <v>0</v>
      </c>
      <c r="C59" s="73"/>
      <c r="D59" s="74"/>
      <c r="E59" s="137"/>
      <c r="F59" s="26">
        <f t="shared" si="1"/>
        <v>0</v>
      </c>
    </row>
    <row r="60" spans="1:16">
      <c r="A60" s="67" t="s">
        <v>30</v>
      </c>
      <c r="B60" s="140">
        <v>538</v>
      </c>
      <c r="C60" s="73">
        <v>0</v>
      </c>
      <c r="D60" s="74">
        <v>0</v>
      </c>
      <c r="E60" s="137">
        <v>378</v>
      </c>
      <c r="F60" s="26">
        <f>B60+E60</f>
        <v>916</v>
      </c>
    </row>
    <row r="61" spans="1:16">
      <c r="A61" s="67" t="s">
        <v>31</v>
      </c>
      <c r="B61" s="140">
        <v>1</v>
      </c>
      <c r="D61" s="74"/>
      <c r="E61" s="137">
        <f t="shared" ref="E61:E63" si="3">C61-D61</f>
        <v>0</v>
      </c>
      <c r="F61" s="26">
        <f>B61+E61</f>
        <v>1</v>
      </c>
    </row>
    <row r="62" spans="1:16">
      <c r="A62" s="82" t="s">
        <v>45</v>
      </c>
      <c r="B62" s="140">
        <v>429</v>
      </c>
      <c r="D62" s="74"/>
      <c r="E62" s="137">
        <f>F62-B62</f>
        <v>-51</v>
      </c>
      <c r="F62" s="26">
        <v>378</v>
      </c>
    </row>
    <row r="63" spans="1:16">
      <c r="A63" s="82" t="s">
        <v>46</v>
      </c>
      <c r="B63" s="140">
        <v>0</v>
      </c>
      <c r="D63" s="74"/>
      <c r="E63" s="137">
        <f t="shared" si="3"/>
        <v>0</v>
      </c>
      <c r="F63" s="26">
        <f t="shared" si="1"/>
        <v>0</v>
      </c>
    </row>
    <row r="64" spans="1:16" s="51" customFormat="1">
      <c r="A64" s="67" t="s">
        <v>3</v>
      </c>
      <c r="B64" s="26">
        <v>7683</v>
      </c>
      <c r="C64" s="76">
        <f>SUM(C60:C63)</f>
        <v>0</v>
      </c>
      <c r="D64" s="76">
        <f t="shared" ref="D64:E64" si="4">SUM(D60:D63)</f>
        <v>0</v>
      </c>
      <c r="E64" s="76">
        <f t="shared" si="4"/>
        <v>327</v>
      </c>
      <c r="F64" s="26">
        <f>B64+E64</f>
        <v>8010</v>
      </c>
      <c r="P64" s="54"/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14" customFormat="1">
      <c r="A70" s="3"/>
      <c r="B70" s="3"/>
      <c r="C70" s="76"/>
      <c r="D70" s="77"/>
      <c r="E70" s="139"/>
      <c r="F70" s="26"/>
    </row>
    <row r="71" spans="1:6" s="14" customFormat="1">
      <c r="A71" s="3"/>
      <c r="B71" s="3"/>
      <c r="C71" s="76"/>
      <c r="D71" s="77"/>
      <c r="E71" s="139"/>
      <c r="F71" s="26"/>
    </row>
    <row r="72" spans="1:6" s="14" customFormat="1">
      <c r="A72" s="3"/>
      <c r="B72" s="3"/>
      <c r="C72" s="76"/>
      <c r="D72" s="77"/>
      <c r="E72" s="139"/>
      <c r="F72" s="26"/>
    </row>
    <row r="73" spans="1:6" s="14" customFormat="1">
      <c r="A73" s="3"/>
      <c r="B73" s="3"/>
      <c r="C73" s="76"/>
      <c r="D73" s="77"/>
      <c r="E73" s="139"/>
      <c r="F73" s="26"/>
    </row>
    <row r="74" spans="1:6" s="7" customFormat="1">
      <c r="A74" s="3"/>
      <c r="B74" s="3"/>
      <c r="C74" s="76"/>
      <c r="D74" s="77"/>
      <c r="E74" s="139"/>
      <c r="F74" s="26"/>
    </row>
    <row r="75" spans="1:6" s="7" customFormat="1">
      <c r="A75" s="3"/>
      <c r="B75" s="3"/>
      <c r="C75" s="76"/>
      <c r="D75" s="77"/>
      <c r="E75" s="139"/>
      <c r="F75" s="3"/>
    </row>
    <row r="76" spans="1:6" s="7" customFormat="1">
      <c r="A76" s="3"/>
      <c r="B76" s="3"/>
      <c r="C76" s="76"/>
      <c r="D76" s="77"/>
      <c r="E76" s="139"/>
      <c r="F76" s="3"/>
    </row>
    <row r="77" spans="1:6" s="7" customFormat="1">
      <c r="A77" s="3"/>
      <c r="B77" s="3"/>
      <c r="C77" s="76"/>
      <c r="D77" s="77"/>
      <c r="E77" s="139"/>
      <c r="F77" s="3"/>
    </row>
    <row r="78" spans="1:6" s="7" customFormat="1">
      <c r="A78" s="3"/>
      <c r="B78" s="3"/>
      <c r="C78" s="76"/>
      <c r="D78" s="77"/>
      <c r="E78" s="139"/>
      <c r="F78" s="3"/>
    </row>
    <row r="79" spans="1:6" s="7" customFormat="1">
      <c r="A79" s="3"/>
      <c r="B79" s="3"/>
      <c r="C79" s="76"/>
      <c r="D79" s="77"/>
      <c r="E79" s="139"/>
      <c r="F79" s="3"/>
    </row>
    <row r="80" spans="1:6" s="7" customFormat="1">
      <c r="A80" s="3"/>
      <c r="B80" s="3"/>
      <c r="C80" s="76"/>
      <c r="D80" s="77"/>
      <c r="E80" s="139"/>
      <c r="F80" s="3"/>
    </row>
    <row r="81" spans="1:6" s="3" customFormat="1">
      <c r="C81" s="76"/>
      <c r="D81" s="77"/>
      <c r="E81" s="139"/>
    </row>
    <row r="82" spans="1:6" s="7" customFormat="1">
      <c r="A82" s="3"/>
      <c r="B82" s="3"/>
      <c r="C82" s="76"/>
      <c r="D82" s="77"/>
      <c r="E82" s="139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2" sqref="G22"/>
    </sheetView>
  </sheetViews>
  <sheetFormatPr defaultColWidth="11.375" defaultRowHeight="13.2"/>
  <cols>
    <col min="1" max="1" width="30.25" style="3" bestFit="1" customWidth="1"/>
    <col min="2" max="2" width="11.25" style="3" customWidth="1"/>
    <col min="3" max="3" width="8" style="76" customWidth="1"/>
    <col min="4" max="4" width="11.125" style="77" customWidth="1"/>
    <col min="5" max="5" width="13.25" style="139" customWidth="1"/>
    <col min="6" max="6" width="12.375" style="3" customWidth="1"/>
    <col min="7" max="16384" width="11.375" style="18"/>
  </cols>
  <sheetData>
    <row r="1" spans="1:16">
      <c r="A1" s="2" t="s">
        <v>20</v>
      </c>
      <c r="B1" s="25" t="s">
        <v>25</v>
      </c>
      <c r="C1" s="68" t="s">
        <v>26</v>
      </c>
      <c r="D1" s="69" t="s">
        <v>27</v>
      </c>
      <c r="E1" s="134" t="s">
        <v>39</v>
      </c>
      <c r="F1" s="28" t="s">
        <v>25</v>
      </c>
    </row>
    <row r="2" spans="1:16" s="3" customFormat="1">
      <c r="A2" s="2"/>
      <c r="B2" s="131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</row>
    <row r="3" spans="1:16" s="3" customFormat="1">
      <c r="A3" s="2" t="s">
        <v>11</v>
      </c>
      <c r="B3" s="4"/>
      <c r="C3" s="71"/>
      <c r="D3" s="72"/>
      <c r="E3" s="136"/>
      <c r="F3" s="27"/>
    </row>
    <row r="4" spans="1:16">
      <c r="A4" s="48" t="s">
        <v>0</v>
      </c>
      <c r="B4" s="5"/>
      <c r="C4" s="73">
        <v>298</v>
      </c>
      <c r="D4" s="74">
        <v>3864</v>
      </c>
      <c r="E4" s="137">
        <f>C4-D4</f>
        <v>-3566</v>
      </c>
      <c r="F4" s="26"/>
    </row>
    <row r="5" spans="1:16">
      <c r="A5" s="48"/>
      <c r="B5" s="5"/>
      <c r="C5" s="73"/>
      <c r="D5" s="74"/>
      <c r="E5" s="137">
        <f t="shared" ref="E5:E52" si="0">C5-D5</f>
        <v>0</v>
      </c>
      <c r="F5" s="26"/>
    </row>
    <row r="6" spans="1:16">
      <c r="A6" s="48" t="s">
        <v>2</v>
      </c>
      <c r="B6" s="5"/>
      <c r="C6" s="73">
        <v>946</v>
      </c>
      <c r="D6" s="74">
        <v>1773</v>
      </c>
      <c r="E6" s="137">
        <f t="shared" si="0"/>
        <v>-827</v>
      </c>
      <c r="F6" s="26"/>
    </row>
    <row r="7" spans="1:16">
      <c r="A7" s="48"/>
      <c r="B7" s="5"/>
      <c r="C7" s="73"/>
      <c r="D7" s="74"/>
      <c r="E7" s="137">
        <f t="shared" si="0"/>
        <v>0</v>
      </c>
      <c r="F7" s="26"/>
    </row>
    <row r="8" spans="1:16">
      <c r="A8" s="48" t="s">
        <v>10</v>
      </c>
      <c r="B8" s="5"/>
      <c r="C8" s="73"/>
      <c r="D8" s="74"/>
      <c r="E8" s="137">
        <f t="shared" si="0"/>
        <v>0</v>
      </c>
      <c r="F8" s="26"/>
    </row>
    <row r="9" spans="1:16" s="34" customFormat="1">
      <c r="A9" s="48"/>
      <c r="B9" s="5"/>
      <c r="C9" s="73"/>
      <c r="D9" s="74"/>
      <c r="E9" s="137">
        <f t="shared" si="0"/>
        <v>0</v>
      </c>
      <c r="F9" s="26"/>
    </row>
    <row r="10" spans="1:16" s="51" customFormat="1">
      <c r="A10" s="48" t="s">
        <v>51</v>
      </c>
      <c r="B10" s="73"/>
      <c r="C10" s="73"/>
      <c r="D10" s="74"/>
      <c r="E10" s="137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3"/>
      <c r="C11" s="73"/>
      <c r="D11" s="74"/>
      <c r="E11" s="137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52</v>
      </c>
      <c r="B12" s="73"/>
      <c r="C12" s="73"/>
      <c r="D12" s="74"/>
      <c r="E12" s="137">
        <f t="shared" si="0"/>
        <v>0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/>
      <c r="C13" s="73"/>
      <c r="D13" s="74"/>
      <c r="E13" s="137">
        <f t="shared" si="0"/>
        <v>0</v>
      </c>
      <c r="F13" s="26"/>
    </row>
    <row r="14" spans="1:16">
      <c r="A14" s="1" t="s">
        <v>42</v>
      </c>
      <c r="B14" s="5">
        <v>6310</v>
      </c>
      <c r="C14" s="73">
        <f>SUM(C4:C12)</f>
        <v>1244</v>
      </c>
      <c r="D14" s="74">
        <f>SUM(D4:D12)</f>
        <v>5637</v>
      </c>
      <c r="E14" s="137">
        <f t="shared" si="0"/>
        <v>-4393</v>
      </c>
      <c r="F14" s="26">
        <f>B14+E14</f>
        <v>1917</v>
      </c>
    </row>
    <row r="15" spans="1:16">
      <c r="A15" s="1"/>
      <c r="B15" s="5">
        <v>0</v>
      </c>
      <c r="C15" s="73"/>
      <c r="D15" s="74"/>
      <c r="E15" s="137">
        <f t="shared" si="0"/>
        <v>0</v>
      </c>
      <c r="F15" s="26">
        <f t="shared" ref="F15:F63" si="1">B15+E15</f>
        <v>0</v>
      </c>
    </row>
    <row r="16" spans="1:16">
      <c r="A16" s="2" t="s">
        <v>1</v>
      </c>
      <c r="B16" s="5">
        <v>0</v>
      </c>
      <c r="C16" s="73"/>
      <c r="D16" s="74"/>
      <c r="E16" s="137">
        <f t="shared" si="0"/>
        <v>0</v>
      </c>
      <c r="F16" s="26">
        <f t="shared" si="1"/>
        <v>0</v>
      </c>
    </row>
    <row r="17" spans="1:6">
      <c r="A17" s="48" t="s">
        <v>23</v>
      </c>
      <c r="B17" s="26">
        <v>0</v>
      </c>
      <c r="C17" s="73"/>
      <c r="D17" s="74">
        <v>0</v>
      </c>
      <c r="E17" s="137">
        <f t="shared" si="0"/>
        <v>0</v>
      </c>
      <c r="F17" s="26">
        <f t="shared" si="1"/>
        <v>0</v>
      </c>
    </row>
    <row r="18" spans="1:6">
      <c r="A18" s="48"/>
      <c r="B18" s="26">
        <v>0</v>
      </c>
      <c r="C18" s="73"/>
      <c r="D18" s="74"/>
      <c r="E18" s="137">
        <f t="shared" si="0"/>
        <v>0</v>
      </c>
      <c r="F18" s="26">
        <f t="shared" si="1"/>
        <v>0</v>
      </c>
    </row>
    <row r="19" spans="1:6">
      <c r="A19" s="48" t="s">
        <v>24</v>
      </c>
      <c r="B19" s="26">
        <v>34</v>
      </c>
      <c r="C19" s="73"/>
      <c r="D19" s="74">
        <v>34</v>
      </c>
      <c r="E19" s="137">
        <f t="shared" si="0"/>
        <v>-34</v>
      </c>
      <c r="F19" s="26"/>
    </row>
    <row r="20" spans="1:6">
      <c r="A20" s="48"/>
      <c r="B20" s="26">
        <v>0</v>
      </c>
      <c r="E20" s="137">
        <f t="shared" si="0"/>
        <v>0</v>
      </c>
      <c r="F20" s="26">
        <f t="shared" si="1"/>
        <v>0</v>
      </c>
    </row>
    <row r="21" spans="1:6">
      <c r="A21" s="49" t="s">
        <v>40</v>
      </c>
      <c r="B21" s="26">
        <v>0</v>
      </c>
      <c r="C21" s="50"/>
      <c r="D21" s="74"/>
      <c r="E21" s="137">
        <f t="shared" si="0"/>
        <v>0</v>
      </c>
      <c r="F21" s="26">
        <f t="shared" si="1"/>
        <v>0</v>
      </c>
    </row>
    <row r="22" spans="1:6">
      <c r="A22" s="49"/>
      <c r="B22" s="26">
        <v>0</v>
      </c>
      <c r="C22" s="50"/>
      <c r="D22" s="78"/>
      <c r="E22" s="137">
        <f t="shared" si="0"/>
        <v>0</v>
      </c>
      <c r="F22" s="26">
        <f t="shared" si="1"/>
        <v>0</v>
      </c>
    </row>
    <row r="23" spans="1:6">
      <c r="A23" s="49" t="s">
        <v>41</v>
      </c>
      <c r="B23" s="26">
        <v>0</v>
      </c>
      <c r="C23" s="50"/>
      <c r="D23" s="74"/>
      <c r="E23" s="137">
        <f t="shared" si="0"/>
        <v>0</v>
      </c>
      <c r="F23" s="26">
        <f t="shared" si="1"/>
        <v>0</v>
      </c>
    </row>
    <row r="24" spans="1:6">
      <c r="A24" s="49"/>
      <c r="B24" s="26">
        <v>0</v>
      </c>
      <c r="C24" s="50"/>
      <c r="D24" s="78"/>
      <c r="E24" s="137">
        <f t="shared" si="0"/>
        <v>0</v>
      </c>
      <c r="F24" s="26">
        <f t="shared" si="1"/>
        <v>0</v>
      </c>
    </row>
    <row r="25" spans="1:6">
      <c r="A25" s="1" t="s">
        <v>43</v>
      </c>
      <c r="B25" s="26">
        <v>34</v>
      </c>
      <c r="C25" s="50">
        <f>SUM(C17,C19,C21,C23)</f>
        <v>0</v>
      </c>
      <c r="D25" s="74">
        <f>SUM(D17,D19,D21,D23)</f>
        <v>34</v>
      </c>
      <c r="E25" s="137">
        <f t="shared" si="0"/>
        <v>-34</v>
      </c>
      <c r="F25" s="26">
        <f t="shared" si="1"/>
        <v>0</v>
      </c>
    </row>
    <row r="26" spans="1:6">
      <c r="A26" s="1"/>
      <c r="B26" s="11">
        <v>0</v>
      </c>
      <c r="C26" s="50"/>
      <c r="D26" s="78"/>
      <c r="E26" s="137">
        <f t="shared" si="0"/>
        <v>0</v>
      </c>
      <c r="F26" s="26">
        <f t="shared" si="1"/>
        <v>0</v>
      </c>
    </row>
    <row r="27" spans="1:6">
      <c r="A27" s="2" t="s">
        <v>18</v>
      </c>
      <c r="B27" s="5">
        <v>0</v>
      </c>
      <c r="C27" s="50"/>
      <c r="D27" s="78"/>
      <c r="E27" s="137">
        <f t="shared" si="0"/>
        <v>0</v>
      </c>
      <c r="F27" s="26">
        <f t="shared" si="1"/>
        <v>0</v>
      </c>
    </row>
    <row r="28" spans="1:6" s="3" customFormat="1">
      <c r="A28" s="48" t="s">
        <v>15</v>
      </c>
      <c r="B28" s="5">
        <v>2</v>
      </c>
      <c r="C28" s="92"/>
      <c r="D28" s="74"/>
      <c r="E28" s="137">
        <f t="shared" si="0"/>
        <v>0</v>
      </c>
      <c r="F28" s="26">
        <f t="shared" si="1"/>
        <v>2</v>
      </c>
    </row>
    <row r="29" spans="1:6" s="3" customFormat="1">
      <c r="A29" s="48"/>
      <c r="B29" s="5">
        <v>0</v>
      </c>
      <c r="C29" s="50"/>
      <c r="D29" s="74"/>
      <c r="E29" s="137">
        <f t="shared" si="0"/>
        <v>0</v>
      </c>
      <c r="F29" s="26">
        <f t="shared" si="1"/>
        <v>0</v>
      </c>
    </row>
    <row r="30" spans="1:6" s="3" customFormat="1">
      <c r="A30" s="48" t="s">
        <v>14</v>
      </c>
      <c r="B30" s="5">
        <v>0</v>
      </c>
      <c r="C30" s="50"/>
      <c r="D30" s="74"/>
      <c r="E30" s="137">
        <f t="shared" si="0"/>
        <v>0</v>
      </c>
      <c r="F30" s="26">
        <f t="shared" si="1"/>
        <v>0</v>
      </c>
    </row>
    <row r="31" spans="1:6" s="3" customFormat="1">
      <c r="A31" s="48"/>
      <c r="B31" s="5">
        <v>0</v>
      </c>
      <c r="C31" s="50"/>
      <c r="D31" s="74"/>
      <c r="E31" s="137">
        <f t="shared" si="0"/>
        <v>0</v>
      </c>
      <c r="F31" s="26">
        <f t="shared" si="1"/>
        <v>0</v>
      </c>
    </row>
    <row r="32" spans="1:6">
      <c r="A32" s="48" t="s">
        <v>13</v>
      </c>
      <c r="B32" s="5">
        <v>1272</v>
      </c>
      <c r="C32" s="50"/>
      <c r="D32" s="74"/>
      <c r="E32" s="137">
        <f t="shared" si="0"/>
        <v>0</v>
      </c>
      <c r="F32" s="26">
        <f t="shared" si="1"/>
        <v>1272</v>
      </c>
    </row>
    <row r="33" spans="1:16">
      <c r="A33" s="48"/>
      <c r="B33" s="5">
        <v>0</v>
      </c>
      <c r="C33" s="50"/>
      <c r="D33" s="74"/>
      <c r="E33" s="137">
        <f t="shared" si="0"/>
        <v>0</v>
      </c>
      <c r="F33" s="26">
        <f t="shared" si="1"/>
        <v>0</v>
      </c>
    </row>
    <row r="34" spans="1:16">
      <c r="A34" s="48" t="s">
        <v>12</v>
      </c>
      <c r="B34" s="5">
        <v>5113</v>
      </c>
      <c r="C34" s="50">
        <v>12</v>
      </c>
      <c r="D34" s="74">
        <v>1</v>
      </c>
      <c r="E34" s="137">
        <f t="shared" si="0"/>
        <v>11</v>
      </c>
      <c r="F34" s="26">
        <f t="shared" si="1"/>
        <v>5124</v>
      </c>
    </row>
    <row r="35" spans="1:16">
      <c r="A35" s="48"/>
      <c r="B35" s="5">
        <v>0</v>
      </c>
      <c r="C35" s="50"/>
      <c r="D35" s="74"/>
      <c r="E35" s="137">
        <f t="shared" si="0"/>
        <v>0</v>
      </c>
      <c r="F35" s="26">
        <f t="shared" si="1"/>
        <v>0</v>
      </c>
    </row>
    <row r="36" spans="1:16">
      <c r="A36" s="48" t="s">
        <v>48</v>
      </c>
      <c r="B36" s="5">
        <v>1</v>
      </c>
      <c r="C36" s="50"/>
      <c r="D36" s="74"/>
      <c r="E36" s="137">
        <f t="shared" si="0"/>
        <v>0</v>
      </c>
      <c r="F36" s="26">
        <f t="shared" si="1"/>
        <v>1</v>
      </c>
    </row>
    <row r="37" spans="1:16">
      <c r="A37" s="48"/>
      <c r="B37" s="5">
        <v>0</v>
      </c>
      <c r="C37" s="50"/>
      <c r="D37" s="74"/>
      <c r="E37" s="137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0</v>
      </c>
      <c r="C38" s="50"/>
      <c r="D38" s="74"/>
      <c r="E38" s="137">
        <f t="shared" si="0"/>
        <v>0</v>
      </c>
      <c r="F38" s="26">
        <f t="shared" si="1"/>
        <v>0</v>
      </c>
    </row>
    <row r="39" spans="1:16">
      <c r="A39" s="48"/>
      <c r="B39" s="5">
        <v>0</v>
      </c>
      <c r="C39" s="50"/>
      <c r="D39" s="74"/>
      <c r="E39" s="137">
        <f t="shared" si="0"/>
        <v>0</v>
      </c>
      <c r="F39" s="26">
        <f t="shared" si="1"/>
        <v>0</v>
      </c>
    </row>
    <row r="40" spans="1:16">
      <c r="A40" s="48" t="s">
        <v>49</v>
      </c>
      <c r="B40" s="5">
        <v>1</v>
      </c>
      <c r="C40" s="50"/>
      <c r="D40" s="74"/>
      <c r="E40" s="137">
        <f t="shared" si="0"/>
        <v>0</v>
      </c>
      <c r="F40" s="26">
        <f t="shared" si="1"/>
        <v>1</v>
      </c>
    </row>
    <row r="41" spans="1:16">
      <c r="A41" s="48"/>
      <c r="B41" s="5">
        <v>0</v>
      </c>
      <c r="C41" s="50"/>
      <c r="D41" s="74"/>
      <c r="E41" s="137">
        <f t="shared" si="0"/>
        <v>0</v>
      </c>
      <c r="F41" s="26">
        <f t="shared" si="1"/>
        <v>0</v>
      </c>
    </row>
    <row r="42" spans="1:16">
      <c r="A42" s="48" t="s">
        <v>16</v>
      </c>
      <c r="B42" s="5">
        <v>0</v>
      </c>
      <c r="C42" s="50"/>
      <c r="D42" s="80"/>
      <c r="E42" s="137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4"/>
      <c r="E43" s="137">
        <f t="shared" si="0"/>
        <v>0</v>
      </c>
      <c r="F43" s="26">
        <f t="shared" si="1"/>
        <v>0</v>
      </c>
    </row>
    <row r="44" spans="1:16">
      <c r="A44" s="48" t="s">
        <v>17</v>
      </c>
      <c r="B44" s="5">
        <v>0</v>
      </c>
      <c r="C44" s="50"/>
      <c r="D44" s="74"/>
      <c r="E44" s="137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4"/>
      <c r="E45" s="137">
        <f t="shared" si="0"/>
        <v>0</v>
      </c>
      <c r="F45" s="26">
        <f t="shared" si="1"/>
        <v>0</v>
      </c>
    </row>
    <row r="46" spans="1:16" s="7" customFormat="1">
      <c r="A46" s="133" t="s">
        <v>59</v>
      </c>
      <c r="B46" s="7">
        <v>0</v>
      </c>
      <c r="C46" s="15"/>
      <c r="D46" s="15"/>
      <c r="E46" s="137">
        <f t="shared" si="0"/>
        <v>0</v>
      </c>
      <c r="F46" s="26">
        <f t="shared" si="1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6" s="7" customFormat="1">
      <c r="A47" s="6"/>
      <c r="B47" s="7">
        <v>0</v>
      </c>
      <c r="C47" s="12"/>
      <c r="D47" s="15"/>
      <c r="E47" s="137">
        <f t="shared" si="0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s="7" customFormat="1">
      <c r="A48" s="7" t="s">
        <v>60</v>
      </c>
      <c r="B48" s="7">
        <v>0</v>
      </c>
      <c r="C48" s="15"/>
      <c r="D48" s="15"/>
      <c r="E48" s="137">
        <f t="shared" si="0"/>
        <v>0</v>
      </c>
      <c r="F48" s="26">
        <f t="shared" si="1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 s="7" customFormat="1">
      <c r="A49" s="6"/>
      <c r="B49" s="7">
        <v>0</v>
      </c>
      <c r="C49" s="12"/>
      <c r="D49" s="15"/>
      <c r="E49" s="137">
        <f t="shared" si="0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34" customFormat="1">
      <c r="A50" s="48" t="s">
        <v>4</v>
      </c>
      <c r="B50" s="14">
        <v>0</v>
      </c>
      <c r="C50" s="50"/>
      <c r="D50" s="74"/>
      <c r="E50" s="137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4"/>
      <c r="E51" s="137">
        <f t="shared" si="0"/>
        <v>0</v>
      </c>
      <c r="F51" s="26">
        <f t="shared" si="1"/>
        <v>0</v>
      </c>
    </row>
    <row r="52" spans="1:16" s="34" customFormat="1">
      <c r="A52" s="6" t="s">
        <v>44</v>
      </c>
      <c r="B52" s="12">
        <v>6389</v>
      </c>
      <c r="C52" s="132">
        <f>SUM(C28,C30,C32,C34,C36,C38,C40,C42,C44,C46,C48,C50)</f>
        <v>12</v>
      </c>
      <c r="D52" s="132">
        <f>SUM(D28,D30,D32,D34,D36,D38,D40,D42,D44,D46,D48,D50)</f>
        <v>1</v>
      </c>
      <c r="E52" s="137">
        <f t="shared" si="0"/>
        <v>11</v>
      </c>
      <c r="F52" s="26">
        <f t="shared" si="1"/>
        <v>6400</v>
      </c>
    </row>
    <row r="53" spans="1:16">
      <c r="A53" s="7"/>
      <c r="B53" s="15"/>
      <c r="C53" s="29"/>
      <c r="D53" s="74"/>
      <c r="E53" s="137"/>
      <c r="F53" s="26">
        <f t="shared" si="1"/>
        <v>0</v>
      </c>
    </row>
    <row r="54" spans="1:16">
      <c r="A54" s="61" t="s">
        <v>22</v>
      </c>
      <c r="B54" s="73">
        <v>6310</v>
      </c>
      <c r="C54" s="29">
        <f>C14</f>
        <v>1244</v>
      </c>
      <c r="D54" s="94">
        <f>D14</f>
        <v>5637</v>
      </c>
      <c r="E54" s="138">
        <f>C54-D54</f>
        <v>-4393</v>
      </c>
      <c r="F54" s="26">
        <f t="shared" si="1"/>
        <v>1917</v>
      </c>
    </row>
    <row r="55" spans="1:16">
      <c r="A55" s="7" t="s">
        <v>56</v>
      </c>
      <c r="B55" s="73">
        <v>34</v>
      </c>
      <c r="C55" s="29">
        <f>C25</f>
        <v>0</v>
      </c>
      <c r="D55" s="94">
        <f>D25</f>
        <v>34</v>
      </c>
      <c r="E55" s="138">
        <f t="shared" ref="E55:E57" si="2">C55-D55</f>
        <v>-34</v>
      </c>
      <c r="F55" s="26">
        <f t="shared" si="1"/>
        <v>0</v>
      </c>
    </row>
    <row r="56" spans="1:16">
      <c r="A56" s="7" t="s">
        <v>57</v>
      </c>
      <c r="B56" s="73">
        <v>6389</v>
      </c>
      <c r="C56" s="29">
        <f>C52</f>
        <v>12</v>
      </c>
      <c r="D56" s="94">
        <f>D52</f>
        <v>1</v>
      </c>
      <c r="E56" s="138">
        <f t="shared" si="2"/>
        <v>11</v>
      </c>
      <c r="F56" s="26">
        <f t="shared" si="1"/>
        <v>6400</v>
      </c>
    </row>
    <row r="57" spans="1:16">
      <c r="A57" s="64" t="s">
        <v>3</v>
      </c>
      <c r="B57" s="26">
        <v>12733</v>
      </c>
      <c r="C57" s="29">
        <f>SUM(C54:C56)</f>
        <v>1256</v>
      </c>
      <c r="D57" s="29">
        <f>SUM(D54:D56)</f>
        <v>5672</v>
      </c>
      <c r="E57" s="138">
        <f t="shared" si="2"/>
        <v>-4416</v>
      </c>
      <c r="F57" s="26">
        <f t="shared" si="1"/>
        <v>8317</v>
      </c>
    </row>
    <row r="58" spans="1:16">
      <c r="A58" s="6"/>
      <c r="B58" s="21">
        <v>0</v>
      </c>
      <c r="C58" s="29"/>
      <c r="D58" s="74"/>
      <c r="E58" s="137"/>
      <c r="F58" s="26">
        <f t="shared" si="1"/>
        <v>0</v>
      </c>
    </row>
    <row r="59" spans="1:16">
      <c r="A59" s="37" t="s">
        <v>29</v>
      </c>
      <c r="B59" s="84">
        <v>0</v>
      </c>
      <c r="C59" s="73"/>
      <c r="D59" s="74"/>
      <c r="E59" s="137"/>
      <c r="F59" s="26">
        <f t="shared" si="1"/>
        <v>0</v>
      </c>
    </row>
    <row r="60" spans="1:16">
      <c r="A60" s="67" t="s">
        <v>30</v>
      </c>
      <c r="B60" s="50">
        <v>1765</v>
      </c>
      <c r="C60" s="73"/>
      <c r="D60" s="74">
        <v>7</v>
      </c>
      <c r="E60" s="137">
        <f>C60-D60</f>
        <v>-7</v>
      </c>
      <c r="F60" s="26">
        <f>B60+E60</f>
        <v>1758</v>
      </c>
    </row>
    <row r="61" spans="1:16">
      <c r="A61" s="67" t="s">
        <v>31</v>
      </c>
      <c r="B61" s="50">
        <v>0</v>
      </c>
      <c r="D61" s="74"/>
      <c r="E61" s="137">
        <f t="shared" ref="E61:E63" si="3">C61-D61</f>
        <v>0</v>
      </c>
      <c r="F61" s="26">
        <f>B61+E61</f>
        <v>0</v>
      </c>
    </row>
    <row r="62" spans="1:16">
      <c r="A62" s="82" t="s">
        <v>45</v>
      </c>
      <c r="B62" s="50">
        <v>184</v>
      </c>
      <c r="D62" s="74"/>
      <c r="E62" s="137">
        <v>100</v>
      </c>
      <c r="F62" s="26">
        <v>284</v>
      </c>
    </row>
    <row r="63" spans="1:16">
      <c r="A63" s="82" t="s">
        <v>46</v>
      </c>
      <c r="B63" s="50">
        <v>1</v>
      </c>
      <c r="D63" s="74"/>
      <c r="E63" s="137">
        <f t="shared" si="3"/>
        <v>0</v>
      </c>
      <c r="F63" s="26">
        <f t="shared" si="1"/>
        <v>1</v>
      </c>
    </row>
    <row r="64" spans="1:16">
      <c r="A64" s="38" t="s">
        <v>3</v>
      </c>
      <c r="B64" s="26">
        <v>12068</v>
      </c>
      <c r="C64" s="76">
        <f>SUM(C60:C63)</f>
        <v>0</v>
      </c>
      <c r="D64" s="76">
        <f t="shared" ref="D64:E64" si="4">SUM(D60:D63)</f>
        <v>7</v>
      </c>
      <c r="E64" s="76">
        <f t="shared" si="4"/>
        <v>93</v>
      </c>
      <c r="F64" s="26">
        <f>B64+E64</f>
        <v>12161</v>
      </c>
      <c r="G64" s="130"/>
      <c r="H64" s="51"/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7" customFormat="1">
      <c r="A70" s="3"/>
      <c r="B70" s="3"/>
      <c r="C70" s="76"/>
      <c r="D70" s="77"/>
      <c r="E70" s="139"/>
      <c r="F70" s="26"/>
    </row>
    <row r="71" spans="1:6" s="7" customFormat="1">
      <c r="A71" s="3"/>
      <c r="B71" s="3"/>
      <c r="C71" s="76"/>
      <c r="D71" s="77"/>
      <c r="E71" s="139"/>
      <c r="F71" s="26"/>
    </row>
    <row r="72" spans="1:6" s="7" customFormat="1">
      <c r="A72" s="3"/>
      <c r="B72" s="3"/>
      <c r="C72" s="76"/>
      <c r="D72" s="77"/>
      <c r="E72" s="139"/>
      <c r="F72" s="26"/>
    </row>
    <row r="73" spans="1:6" s="7" customFormat="1">
      <c r="A73" s="3"/>
      <c r="B73" s="3"/>
      <c r="C73" s="76"/>
      <c r="D73" s="77"/>
      <c r="E73" s="139"/>
      <c r="F73" s="26"/>
    </row>
    <row r="74" spans="1:6" s="7" customFormat="1">
      <c r="A74" s="3"/>
      <c r="B74" s="3"/>
      <c r="C74" s="76"/>
      <c r="D74" s="77"/>
      <c r="E74" s="139"/>
      <c r="F74" s="26"/>
    </row>
    <row r="75" spans="1:6" s="7" customFormat="1">
      <c r="A75" s="3"/>
      <c r="B75" s="3"/>
      <c r="C75" s="76"/>
      <c r="D75" s="77"/>
      <c r="E75" s="139"/>
      <c r="F75" s="3"/>
    </row>
    <row r="76" spans="1:6" s="7" customFormat="1">
      <c r="A76" s="3"/>
      <c r="B76" s="3"/>
      <c r="C76" s="76"/>
      <c r="D76" s="77"/>
      <c r="E76" s="139"/>
      <c r="F76" s="3"/>
    </row>
    <row r="77" spans="1:6" s="7" customFormat="1">
      <c r="A77" s="3"/>
      <c r="B77" s="3"/>
      <c r="C77" s="76"/>
      <c r="D77" s="77"/>
      <c r="E77" s="139"/>
      <c r="F77" s="3"/>
    </row>
    <row r="78" spans="1:6" s="7" customFormat="1">
      <c r="A78" s="3"/>
      <c r="B78" s="3"/>
      <c r="C78" s="76"/>
      <c r="D78" s="77"/>
      <c r="E78" s="139"/>
      <c r="F78" s="3"/>
    </row>
    <row r="79" spans="1:6" s="7" customFormat="1">
      <c r="A79" s="3"/>
      <c r="B79" s="3"/>
      <c r="C79" s="76"/>
      <c r="D79" s="77"/>
      <c r="E79" s="139"/>
      <c r="F79" s="3"/>
    </row>
    <row r="80" spans="1:6" s="7" customFormat="1">
      <c r="A80" s="3"/>
      <c r="B80" s="3"/>
      <c r="C80" s="76"/>
      <c r="D80" s="77"/>
      <c r="E80" s="139"/>
      <c r="F80" s="3"/>
    </row>
    <row r="81" spans="1:6" s="3" customFormat="1">
      <c r="C81" s="76"/>
      <c r="D81" s="77"/>
      <c r="E81" s="139"/>
    </row>
    <row r="82" spans="1:6" s="7" customFormat="1">
      <c r="A82" s="3"/>
      <c r="B82" s="3"/>
      <c r="C82" s="76"/>
      <c r="D82" s="77"/>
      <c r="E82" s="139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78" header="0.33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61" bottom="0.78" header="0.33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375" defaultRowHeight="13.2"/>
  <cols>
    <col min="1" max="1" width="30.25" style="3" bestFit="1" customWidth="1"/>
    <col min="2" max="2" width="11.25" style="3" customWidth="1"/>
    <col min="3" max="3" width="8" style="76" customWidth="1"/>
    <col min="4" max="4" width="11.125" style="77" customWidth="1"/>
    <col min="5" max="5" width="10.125" style="139" customWidth="1"/>
    <col min="6" max="6" width="12.375" style="3" customWidth="1"/>
    <col min="7" max="7" width="15.75" style="18" bestFit="1" customWidth="1"/>
    <col min="8" max="8" width="11.375" style="18"/>
    <col min="9" max="9" width="15.875" style="18" bestFit="1" customWidth="1"/>
    <col min="10" max="16384" width="11.375" style="18"/>
  </cols>
  <sheetData>
    <row r="1" spans="1:16">
      <c r="A1" s="2" t="s">
        <v>8</v>
      </c>
      <c r="B1" s="25" t="s">
        <v>25</v>
      </c>
      <c r="C1" s="68" t="s">
        <v>26</v>
      </c>
      <c r="D1" s="69" t="s">
        <v>27</v>
      </c>
      <c r="E1" s="134" t="s">
        <v>39</v>
      </c>
      <c r="F1" s="28" t="s">
        <v>25</v>
      </c>
    </row>
    <row r="2" spans="1:16" s="3" customFormat="1">
      <c r="A2" s="2"/>
      <c r="B2" s="131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</row>
    <row r="3" spans="1:16" s="3" customFormat="1">
      <c r="A3" s="2" t="s">
        <v>11</v>
      </c>
      <c r="B3" s="4"/>
      <c r="C3" s="71"/>
      <c r="D3" s="72"/>
      <c r="E3" s="136"/>
      <c r="F3" s="27"/>
    </row>
    <row r="4" spans="1:16">
      <c r="A4" s="48" t="s">
        <v>0</v>
      </c>
      <c r="B4" s="5"/>
      <c r="C4" s="73">
        <v>444</v>
      </c>
      <c r="D4" s="74">
        <v>3291</v>
      </c>
      <c r="E4" s="137">
        <f>C4-D4</f>
        <v>-2847</v>
      </c>
      <c r="F4" s="26"/>
    </row>
    <row r="5" spans="1:16">
      <c r="A5" s="48"/>
      <c r="B5" s="5"/>
      <c r="C5" s="73"/>
      <c r="D5" s="74"/>
      <c r="E5" s="137">
        <f t="shared" ref="E5:E52" si="0">C5-D5</f>
        <v>0</v>
      </c>
      <c r="F5" s="26"/>
    </row>
    <row r="6" spans="1:16">
      <c r="A6" s="48" t="s">
        <v>2</v>
      </c>
      <c r="B6" s="5"/>
      <c r="C6" s="73">
        <v>499</v>
      </c>
      <c r="D6" s="74">
        <v>1741</v>
      </c>
      <c r="E6" s="137">
        <f t="shared" si="0"/>
        <v>-1242</v>
      </c>
      <c r="F6" s="26"/>
    </row>
    <row r="7" spans="1:16">
      <c r="A7" s="48"/>
      <c r="B7" s="5"/>
      <c r="C7" s="73"/>
      <c r="D7" s="74"/>
      <c r="E7" s="137">
        <f t="shared" si="0"/>
        <v>0</v>
      </c>
      <c r="F7" s="26"/>
    </row>
    <row r="8" spans="1:16">
      <c r="A8" s="48" t="s">
        <v>10</v>
      </c>
      <c r="B8" s="5"/>
      <c r="C8" s="73"/>
      <c r="D8" s="74"/>
      <c r="E8" s="137">
        <f t="shared" si="0"/>
        <v>0</v>
      </c>
      <c r="F8" s="26"/>
    </row>
    <row r="9" spans="1:16" s="34" customFormat="1">
      <c r="A9" s="48"/>
      <c r="B9" s="5"/>
      <c r="C9" s="73"/>
      <c r="D9" s="74"/>
      <c r="E9" s="137">
        <f t="shared" si="0"/>
        <v>0</v>
      </c>
      <c r="F9" s="26"/>
    </row>
    <row r="10" spans="1:16" s="51" customFormat="1">
      <c r="A10" s="48" t="s">
        <v>51</v>
      </c>
      <c r="B10" s="73"/>
      <c r="C10" s="73"/>
      <c r="D10" s="74">
        <v>9</v>
      </c>
      <c r="E10" s="137">
        <f t="shared" si="0"/>
        <v>-9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3"/>
      <c r="C11" s="73"/>
      <c r="D11" s="74"/>
      <c r="E11" s="137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52</v>
      </c>
      <c r="B12" s="73"/>
      <c r="C12" s="73"/>
      <c r="D12" s="74">
        <v>2890</v>
      </c>
      <c r="E12" s="137">
        <f t="shared" si="0"/>
        <v>-2890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/>
      <c r="C13" s="73"/>
      <c r="D13" s="74"/>
      <c r="E13" s="137">
        <f t="shared" si="0"/>
        <v>0</v>
      </c>
      <c r="F13" s="26"/>
    </row>
    <row r="14" spans="1:16">
      <c r="A14" s="1" t="s">
        <v>42</v>
      </c>
      <c r="B14" s="5">
        <v>130626</v>
      </c>
      <c r="C14" s="73">
        <f>SUM(C4:C12)</f>
        <v>943</v>
      </c>
      <c r="D14" s="74">
        <f>SUM(D4:D12)</f>
        <v>7931</v>
      </c>
      <c r="E14" s="137">
        <f t="shared" si="0"/>
        <v>-6988</v>
      </c>
      <c r="F14" s="26">
        <f>B14+E14</f>
        <v>123638</v>
      </c>
    </row>
    <row r="15" spans="1:16">
      <c r="A15" s="1"/>
      <c r="B15" s="5">
        <v>0</v>
      </c>
      <c r="C15" s="73"/>
      <c r="D15" s="74"/>
      <c r="E15" s="137">
        <f t="shared" si="0"/>
        <v>0</v>
      </c>
      <c r="F15" s="26">
        <f t="shared" ref="F15:F63" si="1">B15+E15</f>
        <v>0</v>
      </c>
    </row>
    <row r="16" spans="1:16">
      <c r="A16" s="2" t="s">
        <v>1</v>
      </c>
      <c r="B16" s="5">
        <v>0</v>
      </c>
      <c r="C16" s="73"/>
      <c r="D16" s="74"/>
      <c r="E16" s="137">
        <f t="shared" si="0"/>
        <v>0</v>
      </c>
      <c r="F16" s="26">
        <f t="shared" si="1"/>
        <v>0</v>
      </c>
    </row>
    <row r="17" spans="1:10">
      <c r="A17" s="48" t="s">
        <v>23</v>
      </c>
      <c r="B17" s="5">
        <v>60</v>
      </c>
      <c r="C17" s="73"/>
      <c r="D17" s="74"/>
      <c r="E17" s="137">
        <f t="shared" si="0"/>
        <v>0</v>
      </c>
      <c r="F17" s="26">
        <f t="shared" si="1"/>
        <v>60</v>
      </c>
    </row>
    <row r="18" spans="1:10">
      <c r="A18" s="48"/>
      <c r="B18" s="5">
        <v>0</v>
      </c>
      <c r="C18" s="73"/>
      <c r="D18" s="74"/>
      <c r="E18" s="137">
        <f t="shared" si="0"/>
        <v>0</v>
      </c>
      <c r="F18" s="26">
        <f t="shared" si="1"/>
        <v>0</v>
      </c>
    </row>
    <row r="19" spans="1:10">
      <c r="A19" s="48" t="s">
        <v>24</v>
      </c>
      <c r="B19" s="11">
        <v>29</v>
      </c>
      <c r="C19" s="73"/>
      <c r="D19" s="74"/>
      <c r="E19" s="137">
        <f t="shared" si="0"/>
        <v>0</v>
      </c>
      <c r="F19" s="26">
        <f t="shared" si="1"/>
        <v>29</v>
      </c>
    </row>
    <row r="20" spans="1:10">
      <c r="A20" s="48"/>
      <c r="B20" s="3">
        <v>0</v>
      </c>
      <c r="E20" s="137">
        <f t="shared" si="0"/>
        <v>0</v>
      </c>
      <c r="F20" s="26">
        <f t="shared" si="1"/>
        <v>0</v>
      </c>
    </row>
    <row r="21" spans="1:10">
      <c r="A21" s="49" t="s">
        <v>40</v>
      </c>
      <c r="B21" s="11"/>
      <c r="C21" s="50"/>
      <c r="D21" s="74"/>
      <c r="E21" s="137">
        <f t="shared" si="0"/>
        <v>0</v>
      </c>
      <c r="F21" s="26">
        <f t="shared" si="1"/>
        <v>0</v>
      </c>
      <c r="H21"/>
      <c r="I21"/>
      <c r="J21"/>
    </row>
    <row r="22" spans="1:10">
      <c r="A22" s="49"/>
      <c r="B22" s="11">
        <v>0</v>
      </c>
      <c r="C22" s="50"/>
      <c r="D22" s="78"/>
      <c r="E22" s="137">
        <f t="shared" si="0"/>
        <v>0</v>
      </c>
      <c r="F22" s="26">
        <f t="shared" si="1"/>
        <v>0</v>
      </c>
      <c r="H22"/>
      <c r="I22"/>
      <c r="J22"/>
    </row>
    <row r="23" spans="1:10">
      <c r="A23" s="49" t="s">
        <v>41</v>
      </c>
      <c r="B23" s="13"/>
      <c r="C23" s="50"/>
      <c r="D23" s="74"/>
      <c r="E23" s="137">
        <f t="shared" si="0"/>
        <v>0</v>
      </c>
      <c r="F23" s="26">
        <f t="shared" si="1"/>
        <v>0</v>
      </c>
      <c r="G23" s="50"/>
      <c r="H23"/>
      <c r="I23"/>
      <c r="J23"/>
    </row>
    <row r="24" spans="1:10">
      <c r="A24" s="49"/>
      <c r="B24" s="3">
        <v>0</v>
      </c>
      <c r="C24" s="50"/>
      <c r="D24" s="78"/>
      <c r="E24" s="137">
        <f t="shared" si="0"/>
        <v>0</v>
      </c>
      <c r="F24" s="26">
        <f t="shared" si="1"/>
        <v>0</v>
      </c>
      <c r="H24"/>
      <c r="I24"/>
      <c r="J24"/>
    </row>
    <row r="25" spans="1:10">
      <c r="A25" s="1" t="s">
        <v>43</v>
      </c>
      <c r="B25" s="11">
        <v>89</v>
      </c>
      <c r="C25" s="50">
        <f>SUM(C17,C19,C21,C23)</f>
        <v>0</v>
      </c>
      <c r="D25" s="74">
        <f>SUM(D17,D19,D21,D23)</f>
        <v>0</v>
      </c>
      <c r="E25" s="137">
        <f t="shared" si="0"/>
        <v>0</v>
      </c>
      <c r="F25" s="26">
        <f t="shared" si="1"/>
        <v>89</v>
      </c>
    </row>
    <row r="26" spans="1:10">
      <c r="A26" s="1"/>
      <c r="B26" s="11">
        <v>0</v>
      </c>
      <c r="C26" s="50"/>
      <c r="D26" s="78"/>
      <c r="E26" s="137">
        <f t="shared" si="0"/>
        <v>0</v>
      </c>
      <c r="F26" s="26">
        <f t="shared" si="1"/>
        <v>0</v>
      </c>
    </row>
    <row r="27" spans="1:10">
      <c r="A27" s="2" t="s">
        <v>18</v>
      </c>
      <c r="B27" s="5">
        <v>0</v>
      </c>
      <c r="C27" s="50"/>
      <c r="D27" s="78"/>
      <c r="E27" s="137">
        <f t="shared" si="0"/>
        <v>0</v>
      </c>
      <c r="F27" s="26">
        <f t="shared" si="1"/>
        <v>0</v>
      </c>
    </row>
    <row r="28" spans="1:10" s="3" customFormat="1">
      <c r="A28" s="48" t="s">
        <v>15</v>
      </c>
      <c r="B28" s="5">
        <v>0</v>
      </c>
      <c r="C28" s="92"/>
      <c r="D28" s="74"/>
      <c r="E28" s="137">
        <f t="shared" si="0"/>
        <v>0</v>
      </c>
      <c r="F28" s="26">
        <f t="shared" si="1"/>
        <v>0</v>
      </c>
    </row>
    <row r="29" spans="1:10" s="3" customFormat="1">
      <c r="A29" s="48"/>
      <c r="B29" s="5">
        <v>0</v>
      </c>
      <c r="C29" s="50"/>
      <c r="D29" s="74"/>
      <c r="E29" s="137">
        <f t="shared" si="0"/>
        <v>0</v>
      </c>
      <c r="F29" s="26">
        <f t="shared" si="1"/>
        <v>0</v>
      </c>
    </row>
    <row r="30" spans="1:10" s="3" customFormat="1">
      <c r="A30" s="48" t="s">
        <v>14</v>
      </c>
      <c r="B30" s="5">
        <v>0</v>
      </c>
      <c r="C30" s="50"/>
      <c r="D30" s="74"/>
      <c r="E30" s="137">
        <f t="shared" si="0"/>
        <v>0</v>
      </c>
      <c r="F30" s="26">
        <f t="shared" si="1"/>
        <v>0</v>
      </c>
    </row>
    <row r="31" spans="1:10" s="3" customFormat="1">
      <c r="A31" s="48"/>
      <c r="B31" s="5">
        <v>0</v>
      </c>
      <c r="C31" s="50"/>
      <c r="D31" s="74"/>
      <c r="E31" s="137">
        <f t="shared" si="0"/>
        <v>0</v>
      </c>
      <c r="F31" s="26">
        <f t="shared" si="1"/>
        <v>0</v>
      </c>
    </row>
    <row r="32" spans="1:10">
      <c r="A32" s="48" t="s">
        <v>13</v>
      </c>
      <c r="B32" s="5">
        <v>10</v>
      </c>
      <c r="C32" s="50"/>
      <c r="D32" s="74"/>
      <c r="E32" s="137">
        <f t="shared" si="0"/>
        <v>0</v>
      </c>
      <c r="F32" s="26">
        <f t="shared" si="1"/>
        <v>10</v>
      </c>
    </row>
    <row r="33" spans="1:16">
      <c r="A33" s="48"/>
      <c r="B33" s="5">
        <v>0</v>
      </c>
      <c r="C33" s="50"/>
      <c r="D33" s="74"/>
      <c r="E33" s="137">
        <f t="shared" si="0"/>
        <v>0</v>
      </c>
      <c r="F33" s="26">
        <f t="shared" si="1"/>
        <v>0</v>
      </c>
    </row>
    <row r="34" spans="1:16">
      <c r="A34" s="48" t="s">
        <v>12</v>
      </c>
      <c r="B34" s="5">
        <v>669</v>
      </c>
      <c r="C34" s="50">
        <v>4</v>
      </c>
      <c r="D34" s="74">
        <v>35</v>
      </c>
      <c r="E34" s="137">
        <f t="shared" si="0"/>
        <v>-31</v>
      </c>
      <c r="F34" s="26">
        <f t="shared" si="1"/>
        <v>638</v>
      </c>
    </row>
    <row r="35" spans="1:16">
      <c r="A35" s="48"/>
      <c r="B35" s="5">
        <v>0</v>
      </c>
      <c r="C35" s="50"/>
      <c r="D35" s="74"/>
      <c r="E35" s="137">
        <f t="shared" si="0"/>
        <v>0</v>
      </c>
      <c r="F35" s="26">
        <f t="shared" si="1"/>
        <v>0</v>
      </c>
    </row>
    <row r="36" spans="1:16">
      <c r="A36" s="48" t="s">
        <v>48</v>
      </c>
      <c r="B36" s="5">
        <v>149</v>
      </c>
      <c r="C36" s="50"/>
      <c r="D36" s="74"/>
      <c r="E36" s="137">
        <f t="shared" si="0"/>
        <v>0</v>
      </c>
      <c r="F36" s="26">
        <f t="shared" si="1"/>
        <v>149</v>
      </c>
    </row>
    <row r="37" spans="1:16">
      <c r="A37" s="48"/>
      <c r="B37" s="5">
        <v>0</v>
      </c>
      <c r="C37" s="50"/>
      <c r="D37" s="74"/>
      <c r="E37" s="137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74</v>
      </c>
      <c r="C38" s="50"/>
      <c r="D38" s="74"/>
      <c r="E38" s="137">
        <f t="shared" si="0"/>
        <v>0</v>
      </c>
      <c r="F38" s="26">
        <f t="shared" si="1"/>
        <v>74</v>
      </c>
    </row>
    <row r="39" spans="1:16">
      <c r="A39" s="48"/>
      <c r="B39" s="5">
        <v>0</v>
      </c>
      <c r="C39" s="50"/>
      <c r="D39" s="74"/>
      <c r="E39" s="137">
        <f t="shared" si="0"/>
        <v>0</v>
      </c>
      <c r="F39" s="26">
        <f t="shared" si="1"/>
        <v>0</v>
      </c>
    </row>
    <row r="40" spans="1:16">
      <c r="A40" s="48" t="s">
        <v>49</v>
      </c>
      <c r="B40" s="5">
        <v>32</v>
      </c>
      <c r="C40" s="50">
        <v>1</v>
      </c>
      <c r="D40" s="74"/>
      <c r="E40" s="137">
        <f t="shared" si="0"/>
        <v>1</v>
      </c>
      <c r="F40" s="26">
        <f t="shared" si="1"/>
        <v>33</v>
      </c>
    </row>
    <row r="41" spans="1:16">
      <c r="A41" s="48"/>
      <c r="B41" s="5">
        <v>0</v>
      </c>
      <c r="C41" s="50"/>
      <c r="D41" s="74"/>
      <c r="E41" s="137">
        <f t="shared" si="0"/>
        <v>0</v>
      </c>
      <c r="F41" s="26">
        <f t="shared" si="1"/>
        <v>0</v>
      </c>
    </row>
    <row r="42" spans="1:16">
      <c r="A42" s="48" t="s">
        <v>16</v>
      </c>
      <c r="B42" s="5">
        <v>0</v>
      </c>
      <c r="C42" s="50"/>
      <c r="D42" s="80"/>
      <c r="E42" s="137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4"/>
      <c r="E43" s="137">
        <f t="shared" si="0"/>
        <v>0</v>
      </c>
      <c r="F43" s="26">
        <f t="shared" si="1"/>
        <v>0</v>
      </c>
    </row>
    <row r="44" spans="1:16">
      <c r="A44" s="48" t="s">
        <v>17</v>
      </c>
      <c r="B44" s="5">
        <v>0</v>
      </c>
      <c r="C44" s="50"/>
      <c r="D44" s="74"/>
      <c r="E44" s="137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4"/>
      <c r="E45" s="137">
        <f t="shared" si="0"/>
        <v>0</v>
      </c>
      <c r="F45" s="26">
        <f t="shared" si="1"/>
        <v>0</v>
      </c>
    </row>
    <row r="46" spans="1:16" s="7" customFormat="1">
      <c r="A46" s="133" t="s">
        <v>59</v>
      </c>
      <c r="B46" s="7">
        <v>0</v>
      </c>
      <c r="C46" s="15"/>
      <c r="D46" s="15"/>
      <c r="E46" s="137">
        <f t="shared" si="0"/>
        <v>0</v>
      </c>
      <c r="F46" s="26">
        <f t="shared" si="1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6" s="7" customFormat="1">
      <c r="A47" s="6"/>
      <c r="B47" s="7">
        <v>0</v>
      </c>
      <c r="C47" s="12"/>
      <c r="D47" s="15"/>
      <c r="E47" s="137">
        <f t="shared" si="0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s="7" customFormat="1">
      <c r="A48" s="7" t="s">
        <v>60</v>
      </c>
      <c r="B48" s="7">
        <v>0</v>
      </c>
      <c r="C48" s="15"/>
      <c r="D48" s="15"/>
      <c r="E48" s="137">
        <f t="shared" si="0"/>
        <v>0</v>
      </c>
      <c r="F48" s="26">
        <f t="shared" si="1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 s="7" customFormat="1">
      <c r="A49" s="6"/>
      <c r="B49" s="7">
        <v>0</v>
      </c>
      <c r="C49" s="12"/>
      <c r="D49" s="15"/>
      <c r="E49" s="137">
        <f t="shared" si="0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34" customFormat="1">
      <c r="A50" s="48" t="s">
        <v>4</v>
      </c>
      <c r="B50" s="14">
        <v>0</v>
      </c>
      <c r="C50" s="50"/>
      <c r="D50" s="74"/>
      <c r="E50" s="137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4"/>
      <c r="E51" s="137">
        <f t="shared" si="0"/>
        <v>0</v>
      </c>
      <c r="F51" s="26">
        <f t="shared" si="1"/>
        <v>0</v>
      </c>
    </row>
    <row r="52" spans="1:16" s="34" customFormat="1">
      <c r="A52" s="6" t="s">
        <v>44</v>
      </c>
      <c r="B52" s="50">
        <v>934</v>
      </c>
      <c r="C52" s="132">
        <f>SUM(C28,C30,C32,C34,C36,C38,C40,C42,C44,C46,C48,C50)</f>
        <v>5</v>
      </c>
      <c r="D52" s="132">
        <f>SUM(D28,D30,D32,D34,D36,D38,D40,D42,D44,D46,D48,D50)</f>
        <v>35</v>
      </c>
      <c r="E52" s="137">
        <f t="shared" si="0"/>
        <v>-30</v>
      </c>
      <c r="F52" s="26">
        <f t="shared" si="1"/>
        <v>904</v>
      </c>
    </row>
    <row r="53" spans="1:16">
      <c r="A53" s="7"/>
      <c r="B53" s="15"/>
      <c r="C53" s="29"/>
      <c r="D53" s="74"/>
      <c r="E53" s="137"/>
      <c r="F53" s="26">
        <f t="shared" si="1"/>
        <v>0</v>
      </c>
    </row>
    <row r="54" spans="1:16">
      <c r="A54" s="61" t="s">
        <v>22</v>
      </c>
      <c r="B54" s="73">
        <v>130626</v>
      </c>
      <c r="C54" s="29">
        <f>C14</f>
        <v>943</v>
      </c>
      <c r="D54" s="94">
        <f>D14</f>
        <v>7931</v>
      </c>
      <c r="E54" s="138">
        <f>C54-D54</f>
        <v>-6988</v>
      </c>
      <c r="F54" s="26">
        <f t="shared" si="1"/>
        <v>123638</v>
      </c>
      <c r="G54" s="129"/>
    </row>
    <row r="55" spans="1:16">
      <c r="A55" s="7" t="s">
        <v>56</v>
      </c>
      <c r="B55" s="73">
        <v>89</v>
      </c>
      <c r="C55" s="29">
        <f>C25</f>
        <v>0</v>
      </c>
      <c r="D55" s="94">
        <f>D25</f>
        <v>0</v>
      </c>
      <c r="E55" s="138">
        <f t="shared" ref="E55:E57" si="2">C55-D55</f>
        <v>0</v>
      </c>
      <c r="F55" s="26">
        <f t="shared" si="1"/>
        <v>89</v>
      </c>
      <c r="G55" s="129"/>
    </row>
    <row r="56" spans="1:16">
      <c r="A56" s="7" t="s">
        <v>57</v>
      </c>
      <c r="B56" s="73">
        <v>934</v>
      </c>
      <c r="C56" s="29">
        <f>C52</f>
        <v>5</v>
      </c>
      <c r="D56" s="94">
        <f>D52</f>
        <v>35</v>
      </c>
      <c r="E56" s="138">
        <f t="shared" si="2"/>
        <v>-30</v>
      </c>
      <c r="F56" s="26">
        <f t="shared" si="1"/>
        <v>904</v>
      </c>
      <c r="G56" s="129"/>
    </row>
    <row r="57" spans="1:16">
      <c r="A57" s="64" t="s">
        <v>3</v>
      </c>
      <c r="B57" s="26">
        <v>131480</v>
      </c>
      <c r="C57" s="29">
        <f>SUM(C54:C56)</f>
        <v>948</v>
      </c>
      <c r="D57" s="29">
        <f>SUM(D54:D56)</f>
        <v>7966</v>
      </c>
      <c r="E57" s="138">
        <f t="shared" si="2"/>
        <v>-7018</v>
      </c>
      <c r="F57" s="26">
        <f t="shared" si="1"/>
        <v>124462</v>
      </c>
      <c r="G57" s="129"/>
    </row>
    <row r="58" spans="1:16">
      <c r="A58" s="6"/>
      <c r="B58" s="24">
        <v>0</v>
      </c>
      <c r="C58" s="29"/>
      <c r="D58" s="74"/>
      <c r="E58" s="137"/>
      <c r="F58" s="26">
        <f t="shared" si="1"/>
        <v>0</v>
      </c>
    </row>
    <row r="59" spans="1:16">
      <c r="A59" s="37" t="s">
        <v>29</v>
      </c>
      <c r="B59" s="24">
        <v>0</v>
      </c>
      <c r="C59" s="73"/>
      <c r="D59" s="74"/>
      <c r="E59" s="137"/>
      <c r="F59" s="26">
        <f t="shared" si="1"/>
        <v>0</v>
      </c>
    </row>
    <row r="60" spans="1:16">
      <c r="A60" s="67" t="s">
        <v>30</v>
      </c>
      <c r="B60" s="39">
        <v>388</v>
      </c>
      <c r="C60" s="73">
        <v>1</v>
      </c>
      <c r="D60" s="74">
        <v>8</v>
      </c>
      <c r="E60" s="137">
        <f>C60-D60</f>
        <v>-7</v>
      </c>
      <c r="F60" s="26">
        <f>B60+E60</f>
        <v>381</v>
      </c>
    </row>
    <row r="61" spans="1:16">
      <c r="A61" s="67" t="s">
        <v>31</v>
      </c>
      <c r="B61" s="39">
        <v>55</v>
      </c>
      <c r="D61" s="74"/>
      <c r="E61" s="137">
        <f t="shared" ref="E61:E63" si="3">C61-D61</f>
        <v>0</v>
      </c>
      <c r="F61" s="26">
        <f>B61+E61</f>
        <v>55</v>
      </c>
    </row>
    <row r="62" spans="1:16">
      <c r="A62" s="82" t="s">
        <v>45</v>
      </c>
      <c r="B62" s="39">
        <v>251</v>
      </c>
      <c r="C62" s="76">
        <v>0</v>
      </c>
      <c r="D62" s="74"/>
      <c r="E62" s="137">
        <v>155</v>
      </c>
      <c r="F62" s="26">
        <v>406</v>
      </c>
    </row>
    <row r="63" spans="1:16">
      <c r="A63" s="82" t="s">
        <v>46</v>
      </c>
      <c r="B63" s="39">
        <v>2</v>
      </c>
      <c r="D63" s="74">
        <v>1</v>
      </c>
      <c r="E63" s="137">
        <f t="shared" si="3"/>
        <v>-1</v>
      </c>
      <c r="F63" s="26">
        <f t="shared" si="1"/>
        <v>1</v>
      </c>
    </row>
    <row r="64" spans="1:16">
      <c r="A64" s="38" t="s">
        <v>3</v>
      </c>
      <c r="B64" s="26">
        <v>6596</v>
      </c>
      <c r="C64" s="76">
        <f>SUM(C60:C63)</f>
        <v>1</v>
      </c>
      <c r="D64" s="76">
        <f t="shared" ref="D64:E64" si="4">SUM(D60:D63)</f>
        <v>9</v>
      </c>
      <c r="E64" s="76">
        <f t="shared" si="4"/>
        <v>147</v>
      </c>
      <c r="F64" s="26">
        <f>B64+E64</f>
        <v>6743</v>
      </c>
      <c r="H64" s="51"/>
    </row>
    <row r="65" spans="1:7">
      <c r="F65" s="26"/>
    </row>
    <row r="66" spans="1:7">
      <c r="F66" s="26"/>
    </row>
    <row r="67" spans="1:7">
      <c r="F67" s="26"/>
    </row>
    <row r="68" spans="1:7">
      <c r="A68" s="61"/>
      <c r="B68" s="73"/>
      <c r="F68" s="26"/>
      <c r="G68" s="129"/>
    </row>
    <row r="69" spans="1:7">
      <c r="A69" s="7"/>
      <c r="B69" s="73"/>
      <c r="F69" s="26"/>
      <c r="G69" s="129"/>
    </row>
    <row r="70" spans="1:7">
      <c r="A70" s="7"/>
      <c r="B70" s="73"/>
      <c r="F70" s="26"/>
      <c r="G70" s="129"/>
    </row>
    <row r="71" spans="1:7">
      <c r="A71" s="64"/>
      <c r="B71" s="26"/>
      <c r="F71" s="26"/>
      <c r="G71" s="129"/>
    </row>
    <row r="72" spans="1:7" s="7" customFormat="1">
      <c r="A72" s="3"/>
      <c r="B72" s="3"/>
      <c r="C72" s="76"/>
      <c r="D72" s="77"/>
      <c r="E72" s="139"/>
      <c r="F72" s="26"/>
    </row>
    <row r="73" spans="1:7" s="7" customFormat="1">
      <c r="A73" s="3"/>
      <c r="B73" s="3"/>
      <c r="C73" s="76"/>
      <c r="D73" s="77"/>
      <c r="E73" s="139"/>
      <c r="F73" s="26"/>
    </row>
    <row r="74" spans="1:7" s="7" customFormat="1">
      <c r="A74" s="3"/>
      <c r="B74" s="3"/>
      <c r="C74" s="76"/>
      <c r="D74" s="77"/>
      <c r="E74" s="139"/>
      <c r="F74" s="26"/>
    </row>
    <row r="75" spans="1:7" s="7" customFormat="1">
      <c r="A75" s="3"/>
      <c r="B75" s="3"/>
      <c r="C75" s="76"/>
      <c r="D75" s="77"/>
      <c r="E75" s="139"/>
      <c r="F75" s="3"/>
    </row>
    <row r="76" spans="1:7" s="7" customFormat="1">
      <c r="A76" s="3"/>
      <c r="B76" s="3"/>
      <c r="C76" s="76"/>
      <c r="D76" s="77"/>
      <c r="E76" s="139"/>
      <c r="F76" s="3"/>
    </row>
    <row r="77" spans="1:7" s="7" customFormat="1">
      <c r="A77" s="3"/>
      <c r="B77" s="3"/>
      <c r="C77" s="76"/>
      <c r="D77" s="77"/>
      <c r="E77" s="139"/>
      <c r="F77" s="3"/>
    </row>
    <row r="78" spans="1:7" s="7" customFormat="1">
      <c r="A78" s="3"/>
      <c r="B78" s="3"/>
      <c r="C78" s="76"/>
      <c r="D78" s="77"/>
      <c r="E78" s="139"/>
      <c r="F78" s="3"/>
    </row>
    <row r="79" spans="1:7" s="7" customFormat="1">
      <c r="A79" s="3"/>
      <c r="B79" s="3"/>
      <c r="C79" s="76"/>
      <c r="D79" s="77"/>
      <c r="E79" s="139"/>
      <c r="F79" s="3"/>
    </row>
    <row r="80" spans="1:7" s="7" customFormat="1">
      <c r="A80" s="3"/>
      <c r="B80" s="3"/>
      <c r="C80" s="76"/>
      <c r="D80" s="77"/>
      <c r="E80" s="139"/>
      <c r="F80" s="3"/>
    </row>
    <row r="81" spans="1:6" s="3" customFormat="1">
      <c r="C81" s="76"/>
      <c r="D81" s="77"/>
      <c r="E81" s="139"/>
    </row>
    <row r="82" spans="1:6" s="7" customFormat="1">
      <c r="A82" s="3"/>
      <c r="B82" s="3"/>
      <c r="C82" s="76"/>
      <c r="D82" s="77"/>
      <c r="E82" s="139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5" top="0.76" bottom="0.67" header="0.3" footer="0.42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5" top="0.76" bottom="0.67" header="0.3" footer="0.42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375" defaultRowHeight="13.2"/>
  <cols>
    <col min="1" max="1" width="30.25" style="3" bestFit="1" customWidth="1"/>
    <col min="2" max="2" width="11.25" style="3" customWidth="1"/>
    <col min="3" max="3" width="8" style="76" customWidth="1"/>
    <col min="4" max="4" width="11.125" style="77" customWidth="1"/>
    <col min="5" max="5" width="8.25" style="139" customWidth="1"/>
    <col min="6" max="6" width="12.375" style="3" customWidth="1"/>
    <col min="7" max="16384" width="11.375" style="1"/>
  </cols>
  <sheetData>
    <row r="1" spans="1:16">
      <c r="A1" s="2" t="s">
        <v>47</v>
      </c>
      <c r="B1" s="25" t="s">
        <v>25</v>
      </c>
      <c r="C1" s="68" t="s">
        <v>26</v>
      </c>
      <c r="D1" s="69" t="s">
        <v>27</v>
      </c>
      <c r="E1" s="134" t="s">
        <v>39</v>
      </c>
      <c r="F1" s="28" t="s">
        <v>25</v>
      </c>
    </row>
    <row r="2" spans="1:16" s="3" customFormat="1">
      <c r="A2" s="2"/>
      <c r="B2" s="131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</row>
    <row r="3" spans="1:16" s="3" customFormat="1">
      <c r="A3" s="2" t="s">
        <v>11</v>
      </c>
      <c r="B3" s="33"/>
      <c r="C3" s="71"/>
      <c r="D3" s="72"/>
      <c r="E3" s="136"/>
      <c r="F3" s="27"/>
    </row>
    <row r="4" spans="1:16">
      <c r="A4" s="48" t="s">
        <v>0</v>
      </c>
      <c r="B4" s="5"/>
      <c r="C4" s="73">
        <v>253</v>
      </c>
      <c r="D4" s="74">
        <v>1270</v>
      </c>
      <c r="E4" s="137">
        <f>C4-D4</f>
        <v>-1017</v>
      </c>
      <c r="F4" s="26"/>
    </row>
    <row r="5" spans="1:16">
      <c r="A5" s="48"/>
      <c r="B5" s="5"/>
      <c r="C5" s="73"/>
      <c r="D5" s="74"/>
      <c r="E5" s="137">
        <f t="shared" ref="E5:E52" si="0">C5-D5</f>
        <v>0</v>
      </c>
      <c r="F5" s="26"/>
    </row>
    <row r="6" spans="1:16">
      <c r="A6" s="48" t="s">
        <v>2</v>
      </c>
      <c r="B6" s="5"/>
      <c r="C6" s="73">
        <v>146</v>
      </c>
      <c r="D6" s="74">
        <v>6</v>
      </c>
      <c r="E6" s="137">
        <f t="shared" si="0"/>
        <v>140</v>
      </c>
      <c r="F6" s="26"/>
    </row>
    <row r="7" spans="1:16">
      <c r="A7" s="48"/>
      <c r="B7" s="5"/>
      <c r="C7" s="73"/>
      <c r="D7" s="74"/>
      <c r="E7" s="137">
        <f t="shared" si="0"/>
        <v>0</v>
      </c>
      <c r="F7" s="26"/>
    </row>
    <row r="8" spans="1:16">
      <c r="A8" s="48" t="s">
        <v>10</v>
      </c>
      <c r="B8" s="5"/>
      <c r="C8" s="73"/>
      <c r="D8" s="74"/>
      <c r="E8" s="137">
        <f t="shared" si="0"/>
        <v>0</v>
      </c>
      <c r="F8" s="26"/>
    </row>
    <row r="9" spans="1:16" s="34" customFormat="1">
      <c r="A9" s="48"/>
      <c r="B9" s="5"/>
      <c r="C9" s="73"/>
      <c r="D9" s="74"/>
      <c r="E9" s="137">
        <f t="shared" si="0"/>
        <v>0</v>
      </c>
      <c r="F9" s="26"/>
    </row>
    <row r="10" spans="1:16" s="51" customFormat="1">
      <c r="A10" s="48" t="s">
        <v>51</v>
      </c>
      <c r="B10" s="73"/>
      <c r="C10" s="73"/>
      <c r="D10" s="74"/>
      <c r="E10" s="137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3"/>
      <c r="C11" s="73"/>
      <c r="D11" s="74"/>
      <c r="E11" s="137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52</v>
      </c>
      <c r="B12" s="73"/>
      <c r="C12" s="73"/>
      <c r="D12" s="74"/>
      <c r="E12" s="137">
        <f t="shared" si="0"/>
        <v>0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/>
      <c r="C13" s="73"/>
      <c r="D13" s="74"/>
      <c r="E13" s="137">
        <f t="shared" si="0"/>
        <v>0</v>
      </c>
      <c r="F13" s="26"/>
    </row>
    <row r="14" spans="1:16">
      <c r="A14" s="1" t="s">
        <v>42</v>
      </c>
      <c r="B14" s="5">
        <v>31428</v>
      </c>
      <c r="C14" s="73">
        <f>SUM(C4:C12)</f>
        <v>399</v>
      </c>
      <c r="D14" s="74">
        <f>SUM(D4:D12)</f>
        <v>1276</v>
      </c>
      <c r="E14" s="137">
        <f t="shared" si="0"/>
        <v>-877</v>
      </c>
      <c r="F14" s="26">
        <f>B14+E14</f>
        <v>30551</v>
      </c>
    </row>
    <row r="15" spans="1:16">
      <c r="A15" s="1"/>
      <c r="B15" s="5">
        <v>0</v>
      </c>
      <c r="C15" s="73"/>
      <c r="D15" s="74"/>
      <c r="E15" s="137">
        <f t="shared" si="0"/>
        <v>0</v>
      </c>
      <c r="F15" s="26">
        <f t="shared" ref="F15:F63" si="1">B15+E15</f>
        <v>0</v>
      </c>
    </row>
    <row r="16" spans="1:16">
      <c r="A16" s="2" t="s">
        <v>1</v>
      </c>
      <c r="B16" s="5">
        <v>0</v>
      </c>
      <c r="C16" s="73"/>
      <c r="D16" s="74"/>
      <c r="E16" s="137">
        <f t="shared" si="0"/>
        <v>0</v>
      </c>
      <c r="F16" s="26">
        <f t="shared" si="1"/>
        <v>0</v>
      </c>
    </row>
    <row r="17" spans="1:6">
      <c r="A17" s="48" t="s">
        <v>23</v>
      </c>
      <c r="B17" s="5">
        <v>0</v>
      </c>
      <c r="C17" s="73"/>
      <c r="D17" s="74"/>
      <c r="E17" s="137">
        <f t="shared" si="0"/>
        <v>0</v>
      </c>
      <c r="F17" s="26">
        <f t="shared" si="1"/>
        <v>0</v>
      </c>
    </row>
    <row r="18" spans="1:6">
      <c r="A18" s="48"/>
      <c r="B18" s="5">
        <v>0</v>
      </c>
      <c r="C18" s="73"/>
      <c r="D18" s="74"/>
      <c r="E18" s="137">
        <f t="shared" si="0"/>
        <v>0</v>
      </c>
      <c r="F18" s="26">
        <f t="shared" si="1"/>
        <v>0</v>
      </c>
    </row>
    <row r="19" spans="1:6">
      <c r="A19" s="48" t="s">
        <v>24</v>
      </c>
      <c r="B19" s="5">
        <v>0</v>
      </c>
      <c r="C19" s="73"/>
      <c r="D19" s="74"/>
      <c r="E19" s="137">
        <f t="shared" si="0"/>
        <v>0</v>
      </c>
      <c r="F19" s="26">
        <f t="shared" si="1"/>
        <v>0</v>
      </c>
    </row>
    <row r="20" spans="1:6">
      <c r="A20" s="48"/>
      <c r="B20" s="3">
        <v>0</v>
      </c>
      <c r="E20" s="137">
        <f t="shared" si="0"/>
        <v>0</v>
      </c>
      <c r="F20" s="26">
        <f t="shared" si="1"/>
        <v>0</v>
      </c>
    </row>
    <row r="21" spans="1:6">
      <c r="A21" s="49" t="s">
        <v>40</v>
      </c>
      <c r="B21" s="11">
        <v>0</v>
      </c>
      <c r="C21" s="50"/>
      <c r="D21" s="74"/>
      <c r="E21" s="137">
        <f t="shared" si="0"/>
        <v>0</v>
      </c>
      <c r="F21" s="26">
        <f t="shared" si="1"/>
        <v>0</v>
      </c>
    </row>
    <row r="22" spans="1:6">
      <c r="A22" s="49"/>
      <c r="B22" s="11">
        <v>0</v>
      </c>
      <c r="C22" s="50"/>
      <c r="D22" s="78"/>
      <c r="E22" s="137">
        <f t="shared" si="0"/>
        <v>0</v>
      </c>
      <c r="F22" s="26">
        <f t="shared" si="1"/>
        <v>0</v>
      </c>
    </row>
    <row r="23" spans="1:6">
      <c r="A23" s="49" t="s">
        <v>41</v>
      </c>
      <c r="B23" s="11">
        <v>0</v>
      </c>
      <c r="C23" s="50"/>
      <c r="D23" s="74"/>
      <c r="E23" s="137">
        <f t="shared" si="0"/>
        <v>0</v>
      </c>
      <c r="F23" s="26">
        <f t="shared" si="1"/>
        <v>0</v>
      </c>
    </row>
    <row r="24" spans="1:6">
      <c r="A24" s="49"/>
      <c r="B24" s="11">
        <v>0</v>
      </c>
      <c r="C24" s="50"/>
      <c r="D24" s="78"/>
      <c r="E24" s="137">
        <f t="shared" si="0"/>
        <v>0</v>
      </c>
      <c r="F24" s="26">
        <f t="shared" si="1"/>
        <v>0</v>
      </c>
    </row>
    <row r="25" spans="1:6">
      <c r="A25" s="1" t="s">
        <v>43</v>
      </c>
      <c r="B25" s="11">
        <v>0</v>
      </c>
      <c r="C25" s="50">
        <f>SUM(C17,C19,C21,C23)</f>
        <v>0</v>
      </c>
      <c r="D25" s="74">
        <f>SUM(D17,D19,D21,D23)</f>
        <v>0</v>
      </c>
      <c r="E25" s="137">
        <f t="shared" si="0"/>
        <v>0</v>
      </c>
      <c r="F25" s="26">
        <f t="shared" si="1"/>
        <v>0</v>
      </c>
    </row>
    <row r="26" spans="1:6">
      <c r="A26" s="1"/>
      <c r="B26" s="11">
        <v>0</v>
      </c>
      <c r="C26" s="50"/>
      <c r="D26" s="78"/>
      <c r="E26" s="137">
        <f t="shared" si="0"/>
        <v>0</v>
      </c>
      <c r="F26" s="26">
        <f t="shared" si="1"/>
        <v>0</v>
      </c>
    </row>
    <row r="27" spans="1:6">
      <c r="A27" s="2" t="s">
        <v>18</v>
      </c>
      <c r="B27" s="5">
        <v>0</v>
      </c>
      <c r="C27" s="50"/>
      <c r="D27" s="78"/>
      <c r="E27" s="137">
        <f t="shared" si="0"/>
        <v>0</v>
      </c>
      <c r="F27" s="26">
        <f t="shared" si="1"/>
        <v>0</v>
      </c>
    </row>
    <row r="28" spans="1:6" s="3" customFormat="1">
      <c r="A28" s="48" t="s">
        <v>15</v>
      </c>
      <c r="B28" s="5">
        <v>203</v>
      </c>
      <c r="C28" s="92"/>
      <c r="D28" s="74"/>
      <c r="E28" s="137">
        <f t="shared" si="0"/>
        <v>0</v>
      </c>
      <c r="F28" s="26">
        <f t="shared" si="1"/>
        <v>203</v>
      </c>
    </row>
    <row r="29" spans="1:6" s="3" customFormat="1">
      <c r="A29" s="48"/>
      <c r="B29" s="5">
        <v>0</v>
      </c>
      <c r="C29" s="50"/>
      <c r="D29" s="74"/>
      <c r="E29" s="137">
        <f t="shared" si="0"/>
        <v>0</v>
      </c>
      <c r="F29" s="26">
        <f t="shared" si="1"/>
        <v>0</v>
      </c>
    </row>
    <row r="30" spans="1:6" s="3" customFormat="1">
      <c r="A30" s="48" t="s">
        <v>14</v>
      </c>
      <c r="B30" s="5">
        <v>204</v>
      </c>
      <c r="C30" s="50"/>
      <c r="D30" s="74"/>
      <c r="E30" s="137">
        <f t="shared" si="0"/>
        <v>0</v>
      </c>
      <c r="F30" s="26">
        <f t="shared" si="1"/>
        <v>204</v>
      </c>
    </row>
    <row r="31" spans="1:6" s="3" customFormat="1">
      <c r="A31" s="48"/>
      <c r="B31" s="5">
        <v>0</v>
      </c>
      <c r="C31" s="50"/>
      <c r="D31" s="74"/>
      <c r="E31" s="137">
        <f t="shared" si="0"/>
        <v>0</v>
      </c>
      <c r="F31" s="26">
        <f t="shared" si="1"/>
        <v>0</v>
      </c>
    </row>
    <row r="32" spans="1:6">
      <c r="A32" s="48" t="s">
        <v>13</v>
      </c>
      <c r="B32" s="5">
        <v>419</v>
      </c>
      <c r="C32" s="50"/>
      <c r="D32" s="74"/>
      <c r="E32" s="137">
        <f t="shared" si="0"/>
        <v>0</v>
      </c>
      <c r="F32" s="26">
        <f t="shared" si="1"/>
        <v>419</v>
      </c>
    </row>
    <row r="33" spans="1:16">
      <c r="A33" s="48"/>
      <c r="B33" s="5">
        <v>0</v>
      </c>
      <c r="C33" s="50"/>
      <c r="D33" s="74"/>
      <c r="E33" s="137">
        <f t="shared" si="0"/>
        <v>0</v>
      </c>
      <c r="F33" s="26">
        <f t="shared" si="1"/>
        <v>0</v>
      </c>
    </row>
    <row r="34" spans="1:16">
      <c r="A34" s="48" t="s">
        <v>12</v>
      </c>
      <c r="B34" s="5">
        <v>32</v>
      </c>
      <c r="C34" s="50"/>
      <c r="D34" s="74"/>
      <c r="E34" s="137">
        <f t="shared" si="0"/>
        <v>0</v>
      </c>
      <c r="F34" s="26">
        <f t="shared" si="1"/>
        <v>32</v>
      </c>
    </row>
    <row r="35" spans="1:16">
      <c r="A35" s="48"/>
      <c r="B35" s="5">
        <v>0</v>
      </c>
      <c r="C35" s="50"/>
      <c r="D35" s="74"/>
      <c r="E35" s="137">
        <f t="shared" si="0"/>
        <v>0</v>
      </c>
      <c r="F35" s="26">
        <f t="shared" si="1"/>
        <v>0</v>
      </c>
    </row>
    <row r="36" spans="1:16">
      <c r="A36" s="48" t="s">
        <v>48</v>
      </c>
      <c r="B36" s="5">
        <v>2</v>
      </c>
      <c r="C36" s="50"/>
      <c r="D36" s="74"/>
      <c r="E36" s="137">
        <f t="shared" si="0"/>
        <v>0</v>
      </c>
      <c r="F36" s="26">
        <f t="shared" si="1"/>
        <v>2</v>
      </c>
    </row>
    <row r="37" spans="1:16">
      <c r="A37" s="48"/>
      <c r="B37" s="5">
        <v>0</v>
      </c>
      <c r="C37" s="50"/>
      <c r="D37" s="74"/>
      <c r="E37" s="137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0</v>
      </c>
      <c r="C38" s="50"/>
      <c r="D38" s="74"/>
      <c r="E38" s="137">
        <f t="shared" si="0"/>
        <v>0</v>
      </c>
      <c r="F38" s="26">
        <f t="shared" si="1"/>
        <v>0</v>
      </c>
    </row>
    <row r="39" spans="1:16">
      <c r="A39" s="48"/>
      <c r="B39" s="5">
        <v>0</v>
      </c>
      <c r="C39" s="50"/>
      <c r="D39" s="74"/>
      <c r="E39" s="137">
        <f t="shared" si="0"/>
        <v>0</v>
      </c>
      <c r="F39" s="26">
        <f t="shared" si="1"/>
        <v>0</v>
      </c>
    </row>
    <row r="40" spans="1:16">
      <c r="A40" s="48" t="s">
        <v>49</v>
      </c>
      <c r="B40" s="5">
        <v>1</v>
      </c>
      <c r="C40" s="50">
        <v>1</v>
      </c>
      <c r="D40" s="74"/>
      <c r="E40" s="137">
        <f t="shared" si="0"/>
        <v>1</v>
      </c>
      <c r="F40" s="26">
        <f t="shared" si="1"/>
        <v>2</v>
      </c>
    </row>
    <row r="41" spans="1:16">
      <c r="A41" s="48"/>
      <c r="B41" s="5">
        <v>0</v>
      </c>
      <c r="C41" s="50"/>
      <c r="D41" s="74"/>
      <c r="E41" s="137">
        <f t="shared" si="0"/>
        <v>0</v>
      </c>
      <c r="F41" s="26">
        <f t="shared" si="1"/>
        <v>0</v>
      </c>
    </row>
    <row r="42" spans="1:16">
      <c r="A42" s="48" t="s">
        <v>16</v>
      </c>
      <c r="B42" s="5">
        <v>0</v>
      </c>
      <c r="C42" s="50"/>
      <c r="D42" s="80"/>
      <c r="E42" s="137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4"/>
      <c r="E43" s="137">
        <f t="shared" si="0"/>
        <v>0</v>
      </c>
      <c r="F43" s="26">
        <f t="shared" si="1"/>
        <v>0</v>
      </c>
    </row>
    <row r="44" spans="1:16">
      <c r="A44" s="48" t="s">
        <v>17</v>
      </c>
      <c r="B44" s="5">
        <v>0</v>
      </c>
      <c r="C44" s="50"/>
      <c r="D44" s="74"/>
      <c r="E44" s="137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4"/>
      <c r="E45" s="137">
        <f t="shared" si="0"/>
        <v>0</v>
      </c>
      <c r="F45" s="26">
        <f t="shared" si="1"/>
        <v>0</v>
      </c>
    </row>
    <row r="46" spans="1:16" s="7" customFormat="1">
      <c r="A46" s="133" t="s">
        <v>59</v>
      </c>
      <c r="B46" s="7">
        <v>0</v>
      </c>
      <c r="C46" s="15"/>
      <c r="D46" s="15"/>
      <c r="E46" s="137">
        <f t="shared" si="0"/>
        <v>0</v>
      </c>
      <c r="F46" s="26">
        <f t="shared" si="1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6" s="7" customFormat="1">
      <c r="A47" s="6"/>
      <c r="B47" s="7">
        <v>0</v>
      </c>
      <c r="C47" s="12"/>
      <c r="D47" s="15"/>
      <c r="E47" s="137">
        <f t="shared" si="0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s="7" customFormat="1">
      <c r="A48" s="7" t="s">
        <v>60</v>
      </c>
      <c r="B48" s="7">
        <v>0</v>
      </c>
      <c r="C48" s="15"/>
      <c r="D48" s="15"/>
      <c r="E48" s="137">
        <f t="shared" si="0"/>
        <v>0</v>
      </c>
      <c r="F48" s="26">
        <f t="shared" si="1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 s="7" customFormat="1">
      <c r="A49" s="6"/>
      <c r="B49" s="7">
        <v>0</v>
      </c>
      <c r="C49" s="12"/>
      <c r="D49" s="15"/>
      <c r="E49" s="137">
        <f t="shared" si="0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34" customFormat="1">
      <c r="A50" s="48" t="s">
        <v>4</v>
      </c>
      <c r="B50" s="14">
        <v>0</v>
      </c>
      <c r="C50" s="50"/>
      <c r="D50" s="74"/>
      <c r="E50" s="137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4"/>
      <c r="E51" s="137">
        <f t="shared" si="0"/>
        <v>0</v>
      </c>
      <c r="F51" s="26">
        <f t="shared" si="1"/>
        <v>0</v>
      </c>
    </row>
    <row r="52" spans="1:16" s="34" customFormat="1">
      <c r="A52" s="6" t="s">
        <v>44</v>
      </c>
      <c r="B52" s="50">
        <v>861</v>
      </c>
      <c r="C52" s="132">
        <f>SUM(C28,C30,C32,C34,C36,C38,C40,C42,C44,C46,C48,C50)</f>
        <v>1</v>
      </c>
      <c r="D52" s="132">
        <f>SUM(D28,D30,D32,D34,D36,D38,D40,D42,D44,D46,D48,D50)</f>
        <v>0</v>
      </c>
      <c r="E52" s="137">
        <f t="shared" si="0"/>
        <v>1</v>
      </c>
      <c r="F52" s="26">
        <f t="shared" si="1"/>
        <v>862</v>
      </c>
    </row>
    <row r="53" spans="1:16">
      <c r="A53" s="7"/>
      <c r="B53" s="15">
        <v>0</v>
      </c>
      <c r="C53" s="29"/>
      <c r="D53" s="74"/>
      <c r="E53" s="137"/>
      <c r="F53" s="26">
        <f t="shared" si="1"/>
        <v>0</v>
      </c>
    </row>
    <row r="54" spans="1:16">
      <c r="A54" s="61" t="s">
        <v>22</v>
      </c>
      <c r="B54" s="73">
        <v>31428</v>
      </c>
      <c r="C54" s="29">
        <f>C14</f>
        <v>399</v>
      </c>
      <c r="D54" s="94">
        <f>D14</f>
        <v>1276</v>
      </c>
      <c r="E54" s="138">
        <f>C54-D54</f>
        <v>-877</v>
      </c>
      <c r="F54" s="26">
        <f t="shared" si="1"/>
        <v>30551</v>
      </c>
    </row>
    <row r="55" spans="1:16">
      <c r="A55" s="7" t="s">
        <v>56</v>
      </c>
      <c r="B55" s="73">
        <v>0</v>
      </c>
      <c r="C55" s="29">
        <f>C25</f>
        <v>0</v>
      </c>
      <c r="D55" s="94">
        <f>D25</f>
        <v>0</v>
      </c>
      <c r="E55" s="138">
        <f t="shared" ref="E55:E57" si="2">C55-D55</f>
        <v>0</v>
      </c>
      <c r="F55" s="26">
        <f t="shared" si="1"/>
        <v>0</v>
      </c>
    </row>
    <row r="56" spans="1:16">
      <c r="A56" s="7" t="s">
        <v>57</v>
      </c>
      <c r="B56" s="73">
        <v>861</v>
      </c>
      <c r="C56" s="29">
        <f>C52</f>
        <v>1</v>
      </c>
      <c r="D56" s="94">
        <f>D52</f>
        <v>0</v>
      </c>
      <c r="E56" s="138">
        <f t="shared" si="2"/>
        <v>1</v>
      </c>
      <c r="F56" s="26">
        <f t="shared" si="1"/>
        <v>862</v>
      </c>
    </row>
    <row r="57" spans="1:16">
      <c r="A57" s="64" t="s">
        <v>3</v>
      </c>
      <c r="B57" s="26">
        <v>32289</v>
      </c>
      <c r="C57" s="29">
        <f>SUM(C54:C56)</f>
        <v>400</v>
      </c>
      <c r="D57" s="29">
        <f>SUM(D54:D56)</f>
        <v>1276</v>
      </c>
      <c r="E57" s="138">
        <f t="shared" si="2"/>
        <v>-876</v>
      </c>
      <c r="F57" s="26">
        <f t="shared" si="1"/>
        <v>31413</v>
      </c>
    </row>
    <row r="58" spans="1:16">
      <c r="A58" s="6"/>
      <c r="B58" s="24">
        <v>0</v>
      </c>
      <c r="C58" s="29"/>
      <c r="D58" s="74"/>
      <c r="E58" s="137"/>
      <c r="F58" s="26">
        <f t="shared" si="1"/>
        <v>0</v>
      </c>
    </row>
    <row r="59" spans="1:16">
      <c r="A59" s="37" t="s">
        <v>29</v>
      </c>
      <c r="B59" s="24">
        <v>0</v>
      </c>
      <c r="C59" s="73"/>
      <c r="D59" s="74"/>
      <c r="E59" s="137"/>
      <c r="F59" s="26">
        <f t="shared" si="1"/>
        <v>0</v>
      </c>
    </row>
    <row r="60" spans="1:16">
      <c r="A60" s="67" t="s">
        <v>30</v>
      </c>
      <c r="B60" s="38">
        <v>195</v>
      </c>
      <c r="C60" s="73"/>
      <c r="D60" s="74">
        <v>1</v>
      </c>
      <c r="E60" s="137">
        <f>C60-D60</f>
        <v>-1</v>
      </c>
      <c r="F60" s="26">
        <f>B60+E60</f>
        <v>194</v>
      </c>
    </row>
    <row r="61" spans="1:16">
      <c r="A61" s="67" t="s">
        <v>31</v>
      </c>
      <c r="B61" s="38">
        <v>0</v>
      </c>
      <c r="D61" s="74"/>
      <c r="E61" s="137">
        <f t="shared" ref="E61:E63" si="3">C61-D61</f>
        <v>0</v>
      </c>
      <c r="F61" s="26">
        <f>B61+E61</f>
        <v>0</v>
      </c>
    </row>
    <row r="62" spans="1:16">
      <c r="A62" s="82" t="s">
        <v>45</v>
      </c>
      <c r="B62" s="38">
        <v>31</v>
      </c>
      <c r="D62" s="74"/>
      <c r="E62" s="137">
        <v>-18</v>
      </c>
      <c r="F62" s="26">
        <v>13</v>
      </c>
    </row>
    <row r="63" spans="1:16">
      <c r="A63" s="82" t="s">
        <v>46</v>
      </c>
      <c r="B63" s="38">
        <v>2</v>
      </c>
      <c r="D63" s="74"/>
      <c r="E63" s="137">
        <f t="shared" si="3"/>
        <v>0</v>
      </c>
      <c r="F63" s="26">
        <f t="shared" si="1"/>
        <v>2</v>
      </c>
    </row>
    <row r="64" spans="1:16">
      <c r="A64" s="38" t="s">
        <v>3</v>
      </c>
      <c r="B64" s="26">
        <v>6069</v>
      </c>
      <c r="C64" s="76">
        <f>SUM(C60:C63)</f>
        <v>0</v>
      </c>
      <c r="D64" s="76">
        <f t="shared" ref="D64:E64" si="4">SUM(D60:D63)</f>
        <v>1</v>
      </c>
      <c r="E64" s="76">
        <f t="shared" si="4"/>
        <v>-19</v>
      </c>
      <c r="F64" s="26">
        <f>B64+E64</f>
        <v>6050</v>
      </c>
      <c r="H64" s="51"/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7" customFormat="1">
      <c r="A70" s="3"/>
      <c r="B70" s="3"/>
      <c r="C70" s="76"/>
      <c r="D70" s="77"/>
      <c r="E70" s="139"/>
      <c r="F70" s="26"/>
    </row>
    <row r="71" spans="1:6" s="7" customFormat="1">
      <c r="A71" s="3"/>
      <c r="B71" s="3"/>
      <c r="C71" s="76"/>
      <c r="D71" s="77"/>
      <c r="E71" s="139"/>
      <c r="F71" s="26"/>
    </row>
    <row r="72" spans="1:6" s="7" customFormat="1">
      <c r="A72" s="3"/>
      <c r="B72" s="3"/>
      <c r="C72" s="76"/>
      <c r="D72" s="77"/>
      <c r="E72" s="139"/>
      <c r="F72" s="26"/>
    </row>
    <row r="73" spans="1:6" s="7" customFormat="1">
      <c r="A73" s="3"/>
      <c r="B73" s="3"/>
      <c r="C73" s="76"/>
      <c r="D73" s="77"/>
      <c r="E73" s="139"/>
      <c r="F73" s="26"/>
    </row>
    <row r="74" spans="1:6" s="7" customFormat="1">
      <c r="A74" s="3"/>
      <c r="B74" s="3"/>
      <c r="C74" s="76"/>
      <c r="D74" s="77"/>
      <c r="E74" s="139"/>
      <c r="F74" s="26"/>
    </row>
    <row r="75" spans="1:6" s="7" customFormat="1">
      <c r="A75" s="3"/>
      <c r="B75" s="3"/>
      <c r="C75" s="76"/>
      <c r="D75" s="77"/>
      <c r="E75" s="139"/>
      <c r="F75" s="3"/>
    </row>
    <row r="76" spans="1:6" s="7" customFormat="1">
      <c r="A76" s="3"/>
      <c r="B76" s="3"/>
      <c r="C76" s="76"/>
      <c r="D76" s="77"/>
      <c r="E76" s="139"/>
      <c r="F76" s="3"/>
    </row>
    <row r="77" spans="1:6" s="7" customFormat="1">
      <c r="A77" s="3"/>
      <c r="B77" s="3"/>
      <c r="C77" s="76"/>
      <c r="D77" s="77"/>
      <c r="E77" s="139"/>
      <c r="F77" s="3"/>
    </row>
    <row r="78" spans="1:6" s="7" customFormat="1">
      <c r="A78" s="3"/>
      <c r="B78" s="3"/>
      <c r="C78" s="76"/>
      <c r="D78" s="77"/>
      <c r="E78" s="139"/>
      <c r="F78" s="3"/>
    </row>
    <row r="79" spans="1:6" s="7" customFormat="1">
      <c r="A79" s="3"/>
      <c r="B79" s="3"/>
      <c r="C79" s="76"/>
      <c r="D79" s="77"/>
      <c r="E79" s="139"/>
      <c r="F79" s="3"/>
    </row>
    <row r="80" spans="1:6" s="7" customFormat="1">
      <c r="A80" s="3"/>
      <c r="B80" s="3"/>
      <c r="C80" s="76"/>
      <c r="D80" s="77"/>
      <c r="E80" s="139"/>
      <c r="F80" s="3"/>
    </row>
    <row r="81" spans="1:6" s="3" customFormat="1">
      <c r="C81" s="76"/>
      <c r="D81" s="77"/>
      <c r="E81" s="139"/>
    </row>
    <row r="82" spans="1:6" s="7" customFormat="1">
      <c r="A82" s="3"/>
      <c r="B82" s="3"/>
      <c r="C82" s="76"/>
      <c r="D82" s="77"/>
      <c r="E82" s="139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1" header="0.45" footer="0.27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75" bottom="0.61" header="0.45" footer="0.27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6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375" defaultRowHeight="13.2"/>
  <cols>
    <col min="1" max="1" width="30.25" style="96" bestFit="1" customWidth="1"/>
    <col min="2" max="2" width="11.25" style="96" customWidth="1"/>
    <col min="3" max="3" width="8" style="76" customWidth="1"/>
    <col min="4" max="4" width="11.125" style="77" customWidth="1"/>
    <col min="5" max="5" width="8.25" style="139" customWidth="1"/>
    <col min="6" max="6" width="12.375" style="3" customWidth="1"/>
    <col min="7" max="16384" width="11.375" style="95"/>
  </cols>
  <sheetData>
    <row r="1" spans="1:16" s="122" customFormat="1">
      <c r="A1" s="122" t="s">
        <v>7</v>
      </c>
      <c r="B1" s="125" t="s">
        <v>25</v>
      </c>
      <c r="C1" s="68" t="s">
        <v>26</v>
      </c>
      <c r="D1" s="69" t="s">
        <v>27</v>
      </c>
      <c r="E1" s="134" t="s">
        <v>39</v>
      </c>
      <c r="F1" s="28" t="s">
        <v>25</v>
      </c>
    </row>
    <row r="2" spans="1:16" s="124" customFormat="1">
      <c r="A2" s="112"/>
      <c r="B2" s="131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</row>
    <row r="3" spans="1:16" s="98" customFormat="1">
      <c r="A3" s="112" t="s">
        <v>11</v>
      </c>
      <c r="B3" s="123"/>
      <c r="C3" s="71"/>
      <c r="D3" s="72"/>
      <c r="E3" s="136"/>
      <c r="F3" s="27"/>
    </row>
    <row r="4" spans="1:16">
      <c r="A4" s="110" t="s">
        <v>0</v>
      </c>
      <c r="B4" s="111"/>
      <c r="C4" s="73">
        <v>1209</v>
      </c>
      <c r="D4" s="74">
        <v>305</v>
      </c>
      <c r="E4" s="137">
        <f>C4-D4</f>
        <v>904</v>
      </c>
      <c r="F4" s="26"/>
    </row>
    <row r="5" spans="1:16">
      <c r="A5" s="110"/>
      <c r="B5" s="111"/>
      <c r="C5" s="73"/>
      <c r="D5" s="74"/>
      <c r="E5" s="137">
        <f t="shared" ref="E5:E52" si="0">C5-D5</f>
        <v>0</v>
      </c>
      <c r="F5" s="26"/>
    </row>
    <row r="6" spans="1:16">
      <c r="A6" s="110" t="s">
        <v>2</v>
      </c>
      <c r="B6" s="111"/>
      <c r="C6" s="73">
        <v>431</v>
      </c>
      <c r="D6" s="74">
        <v>9</v>
      </c>
      <c r="E6" s="137">
        <f t="shared" si="0"/>
        <v>422</v>
      </c>
      <c r="F6" s="26"/>
    </row>
    <row r="7" spans="1:16">
      <c r="A7" s="110"/>
      <c r="B7" s="111"/>
      <c r="C7" s="73"/>
      <c r="D7" s="74"/>
      <c r="E7" s="137">
        <f t="shared" si="0"/>
        <v>0</v>
      </c>
      <c r="F7" s="26"/>
    </row>
    <row r="8" spans="1:16">
      <c r="A8" s="110" t="s">
        <v>10</v>
      </c>
      <c r="B8" s="111"/>
      <c r="C8" s="73"/>
      <c r="D8" s="74"/>
      <c r="E8" s="137">
        <f t="shared" si="0"/>
        <v>0</v>
      </c>
      <c r="F8" s="26"/>
    </row>
    <row r="9" spans="1:16" s="121" customFormat="1">
      <c r="A9" s="110"/>
      <c r="B9" s="111"/>
      <c r="C9" s="73"/>
      <c r="D9" s="74"/>
      <c r="E9" s="137">
        <f t="shared" si="0"/>
        <v>0</v>
      </c>
      <c r="F9" s="26"/>
    </row>
    <row r="10" spans="1:16" s="116" customFormat="1">
      <c r="A10" s="110" t="s">
        <v>51</v>
      </c>
      <c r="B10" s="102"/>
      <c r="C10" s="73"/>
      <c r="D10" s="74">
        <v>1</v>
      </c>
      <c r="E10" s="137">
        <f t="shared" si="0"/>
        <v>-1</v>
      </c>
      <c r="F10" s="26"/>
      <c r="G10" s="120"/>
      <c r="H10" s="120"/>
      <c r="I10" s="120"/>
      <c r="J10" s="120"/>
      <c r="K10" s="120"/>
      <c r="L10" s="120"/>
      <c r="M10" s="120"/>
      <c r="N10" s="119"/>
      <c r="O10" s="118"/>
      <c r="P10" s="117"/>
    </row>
    <row r="11" spans="1:16" s="116" customFormat="1">
      <c r="A11" s="114"/>
      <c r="B11" s="102"/>
      <c r="C11" s="73"/>
      <c r="D11" s="74"/>
      <c r="E11" s="137">
        <f t="shared" si="0"/>
        <v>0</v>
      </c>
      <c r="F11" s="26"/>
      <c r="G11" s="120"/>
      <c r="H11" s="120"/>
      <c r="I11" s="120"/>
      <c r="J11" s="120"/>
      <c r="K11" s="120"/>
      <c r="L11" s="120"/>
      <c r="M11" s="120"/>
      <c r="N11" s="119"/>
      <c r="O11" s="118"/>
      <c r="P11" s="117"/>
    </row>
    <row r="12" spans="1:16" s="116" customFormat="1">
      <c r="A12" s="110" t="s">
        <v>52</v>
      </c>
      <c r="B12" s="102"/>
      <c r="C12" s="73"/>
      <c r="D12" s="74">
        <v>2</v>
      </c>
      <c r="E12" s="137">
        <f t="shared" si="0"/>
        <v>-2</v>
      </c>
      <c r="F12" s="26"/>
      <c r="G12" s="120"/>
      <c r="H12" s="120"/>
      <c r="I12" s="120"/>
      <c r="J12" s="120"/>
      <c r="K12" s="120"/>
      <c r="L12" s="120"/>
      <c r="M12" s="120"/>
      <c r="N12" s="119"/>
      <c r="O12" s="118"/>
      <c r="P12" s="117"/>
    </row>
    <row r="13" spans="1:16">
      <c r="A13" s="114"/>
      <c r="B13" s="111"/>
      <c r="C13" s="73"/>
      <c r="D13" s="74"/>
      <c r="E13" s="137">
        <f t="shared" si="0"/>
        <v>0</v>
      </c>
      <c r="F13" s="26"/>
    </row>
    <row r="14" spans="1:16">
      <c r="A14" s="114" t="s">
        <v>42</v>
      </c>
      <c r="B14" s="95">
        <v>76999</v>
      </c>
      <c r="C14" s="73">
        <f>SUM(C4:C12)</f>
        <v>1640</v>
      </c>
      <c r="D14" s="74">
        <f>SUM(D4:D12)</f>
        <v>317</v>
      </c>
      <c r="E14" s="137">
        <f t="shared" si="0"/>
        <v>1323</v>
      </c>
      <c r="F14" s="26">
        <f>B14+E14</f>
        <v>78322</v>
      </c>
    </row>
    <row r="15" spans="1:16">
      <c r="A15" s="114"/>
      <c r="B15" s="111">
        <v>0</v>
      </c>
      <c r="C15" s="73"/>
      <c r="D15" s="74"/>
      <c r="E15" s="137">
        <f t="shared" si="0"/>
        <v>0</v>
      </c>
      <c r="F15" s="26">
        <f t="shared" ref="F15:F63" si="1">B15+E15</f>
        <v>0</v>
      </c>
    </row>
    <row r="16" spans="1:16">
      <c r="A16" s="112" t="s">
        <v>1</v>
      </c>
      <c r="B16" s="111">
        <v>0</v>
      </c>
      <c r="C16" s="73"/>
      <c r="D16" s="74"/>
      <c r="E16" s="137">
        <f t="shared" si="0"/>
        <v>0</v>
      </c>
      <c r="F16" s="26">
        <f t="shared" si="1"/>
        <v>0</v>
      </c>
    </row>
    <row r="17" spans="1:9">
      <c r="A17" s="110" t="s">
        <v>23</v>
      </c>
      <c r="B17" s="111">
        <v>0</v>
      </c>
      <c r="C17" s="73"/>
      <c r="D17" s="74"/>
      <c r="E17" s="137">
        <f t="shared" si="0"/>
        <v>0</v>
      </c>
      <c r="F17" s="26">
        <f t="shared" si="1"/>
        <v>0</v>
      </c>
    </row>
    <row r="18" spans="1:9">
      <c r="A18" s="110"/>
      <c r="B18" s="111">
        <v>0</v>
      </c>
      <c r="C18" s="73"/>
      <c r="D18" s="74"/>
      <c r="E18" s="137">
        <f t="shared" si="0"/>
        <v>0</v>
      </c>
      <c r="F18" s="26">
        <f t="shared" si="1"/>
        <v>0</v>
      </c>
    </row>
    <row r="19" spans="1:9">
      <c r="A19" s="110" t="s">
        <v>24</v>
      </c>
      <c r="B19" s="111">
        <v>0</v>
      </c>
      <c r="C19" s="73"/>
      <c r="D19" s="74"/>
      <c r="E19" s="137">
        <f t="shared" si="0"/>
        <v>0</v>
      </c>
      <c r="F19" s="26">
        <f t="shared" si="1"/>
        <v>0</v>
      </c>
      <c r="H19" s="18"/>
      <c r="I19" s="18"/>
    </row>
    <row r="20" spans="1:9">
      <c r="A20" s="110"/>
      <c r="B20" s="96">
        <v>0</v>
      </c>
      <c r="E20" s="137">
        <f t="shared" si="0"/>
        <v>0</v>
      </c>
      <c r="F20" s="26">
        <f t="shared" si="1"/>
        <v>0</v>
      </c>
    </row>
    <row r="21" spans="1:9">
      <c r="A21" s="115" t="s">
        <v>40</v>
      </c>
      <c r="B21" s="113">
        <v>0</v>
      </c>
      <c r="C21" s="50"/>
      <c r="D21" s="74"/>
      <c r="E21" s="137">
        <f t="shared" si="0"/>
        <v>0</v>
      </c>
      <c r="F21" s="26">
        <f t="shared" si="1"/>
        <v>0</v>
      </c>
    </row>
    <row r="22" spans="1:9">
      <c r="A22" s="115"/>
      <c r="B22" s="113">
        <v>0</v>
      </c>
      <c r="C22" s="50"/>
      <c r="D22" s="78"/>
      <c r="E22" s="137">
        <f t="shared" si="0"/>
        <v>0</v>
      </c>
      <c r="F22" s="26">
        <f t="shared" si="1"/>
        <v>0</v>
      </c>
    </row>
    <row r="23" spans="1:9">
      <c r="A23" s="115" t="s">
        <v>41</v>
      </c>
      <c r="B23" s="113">
        <v>0</v>
      </c>
      <c r="C23" s="50"/>
      <c r="D23" s="74"/>
      <c r="E23" s="137">
        <f t="shared" si="0"/>
        <v>0</v>
      </c>
      <c r="F23" s="26">
        <f t="shared" si="1"/>
        <v>0</v>
      </c>
    </row>
    <row r="24" spans="1:9">
      <c r="A24" s="115"/>
      <c r="B24" s="113">
        <v>0</v>
      </c>
      <c r="C24" s="50"/>
      <c r="D24" s="78"/>
      <c r="E24" s="137">
        <f t="shared" si="0"/>
        <v>0</v>
      </c>
      <c r="F24" s="26">
        <f t="shared" si="1"/>
        <v>0</v>
      </c>
    </row>
    <row r="25" spans="1:9">
      <c r="A25" s="114" t="s">
        <v>43</v>
      </c>
      <c r="B25" s="113">
        <v>0</v>
      </c>
      <c r="C25" s="50">
        <f>SUM(C17,C19,C21,C23)</f>
        <v>0</v>
      </c>
      <c r="D25" s="74">
        <f>SUM(D17,D19,D21,D23)</f>
        <v>0</v>
      </c>
      <c r="E25" s="137">
        <f t="shared" si="0"/>
        <v>0</v>
      </c>
      <c r="F25" s="26">
        <f t="shared" si="1"/>
        <v>0</v>
      </c>
    </row>
    <row r="26" spans="1:9">
      <c r="A26" s="114"/>
      <c r="B26" s="113">
        <v>0</v>
      </c>
      <c r="C26" s="50"/>
      <c r="D26" s="78"/>
      <c r="E26" s="137">
        <f t="shared" si="0"/>
        <v>0</v>
      </c>
      <c r="F26" s="26">
        <f t="shared" si="1"/>
        <v>0</v>
      </c>
    </row>
    <row r="27" spans="1:9">
      <c r="A27" s="112" t="s">
        <v>18</v>
      </c>
      <c r="B27" s="111">
        <v>0</v>
      </c>
      <c r="C27" s="50"/>
      <c r="D27" s="78"/>
      <c r="E27" s="137">
        <f t="shared" si="0"/>
        <v>0</v>
      </c>
      <c r="F27" s="26">
        <f t="shared" si="1"/>
        <v>0</v>
      </c>
    </row>
    <row r="28" spans="1:9" s="98" customFormat="1">
      <c r="A28" s="110" t="s">
        <v>15</v>
      </c>
      <c r="B28" s="111">
        <v>174</v>
      </c>
      <c r="C28" s="92"/>
      <c r="D28" s="74"/>
      <c r="E28" s="137">
        <f t="shared" si="0"/>
        <v>0</v>
      </c>
      <c r="F28" s="26">
        <f t="shared" si="1"/>
        <v>174</v>
      </c>
    </row>
    <row r="29" spans="1:9" s="98" customFormat="1">
      <c r="A29" s="110"/>
      <c r="B29" s="111">
        <v>0</v>
      </c>
      <c r="C29" s="50"/>
      <c r="D29" s="74"/>
      <c r="E29" s="137">
        <f t="shared" si="0"/>
        <v>0</v>
      </c>
      <c r="F29" s="26">
        <f t="shared" si="1"/>
        <v>0</v>
      </c>
    </row>
    <row r="30" spans="1:9" s="98" customFormat="1">
      <c r="A30" s="110" t="s">
        <v>14</v>
      </c>
      <c r="B30" s="95">
        <v>1304</v>
      </c>
      <c r="C30" s="50">
        <v>62</v>
      </c>
      <c r="D30" s="74">
        <v>3</v>
      </c>
      <c r="E30" s="137">
        <f t="shared" si="0"/>
        <v>59</v>
      </c>
      <c r="F30" s="26">
        <f t="shared" si="1"/>
        <v>1363</v>
      </c>
    </row>
    <row r="31" spans="1:9" s="98" customFormat="1">
      <c r="A31" s="110"/>
      <c r="B31" s="111">
        <v>0</v>
      </c>
      <c r="C31" s="50"/>
      <c r="D31" s="74"/>
      <c r="E31" s="137">
        <f t="shared" si="0"/>
        <v>0</v>
      </c>
      <c r="F31" s="26">
        <f t="shared" si="1"/>
        <v>0</v>
      </c>
    </row>
    <row r="32" spans="1:9" s="98" customFormat="1">
      <c r="A32" s="110" t="s">
        <v>13</v>
      </c>
      <c r="B32" s="95">
        <v>30055</v>
      </c>
      <c r="C32" s="50">
        <v>212</v>
      </c>
      <c r="D32" s="74">
        <v>8</v>
      </c>
      <c r="E32" s="137">
        <f t="shared" si="0"/>
        <v>204</v>
      </c>
      <c r="F32" s="26">
        <f t="shared" si="1"/>
        <v>30259</v>
      </c>
    </row>
    <row r="33" spans="1:16" s="98" customFormat="1">
      <c r="A33" s="110"/>
      <c r="B33" s="111">
        <v>0</v>
      </c>
      <c r="C33" s="50"/>
      <c r="D33" s="74"/>
      <c r="E33" s="137">
        <f t="shared" si="0"/>
        <v>0</v>
      </c>
      <c r="F33" s="26">
        <f t="shared" si="1"/>
        <v>0</v>
      </c>
    </row>
    <row r="34" spans="1:16" s="98" customFormat="1">
      <c r="A34" s="110" t="s">
        <v>12</v>
      </c>
      <c r="B34" s="95">
        <v>155</v>
      </c>
      <c r="C34" s="50">
        <v>2</v>
      </c>
      <c r="D34" s="74">
        <v>40</v>
      </c>
      <c r="E34" s="137">
        <f t="shared" si="0"/>
        <v>-38</v>
      </c>
      <c r="F34" s="26">
        <f t="shared" si="1"/>
        <v>117</v>
      </c>
    </row>
    <row r="35" spans="1:16">
      <c r="A35" s="110"/>
      <c r="B35" s="111">
        <v>0</v>
      </c>
      <c r="C35" s="50"/>
      <c r="D35" s="74"/>
      <c r="E35" s="137">
        <f t="shared" si="0"/>
        <v>0</v>
      </c>
      <c r="F35" s="26">
        <f t="shared" si="1"/>
        <v>0</v>
      </c>
    </row>
    <row r="36" spans="1:16">
      <c r="A36" s="110" t="s">
        <v>48</v>
      </c>
      <c r="B36" s="95">
        <v>42</v>
      </c>
      <c r="C36" s="50"/>
      <c r="D36" s="74"/>
      <c r="E36" s="137">
        <f t="shared" si="0"/>
        <v>0</v>
      </c>
      <c r="F36" s="26">
        <f t="shared" si="1"/>
        <v>42</v>
      </c>
    </row>
    <row r="37" spans="1:16">
      <c r="A37" s="110"/>
      <c r="B37" s="111">
        <v>0</v>
      </c>
      <c r="C37" s="50"/>
      <c r="D37" s="74"/>
      <c r="E37" s="137">
        <f t="shared" si="0"/>
        <v>0</v>
      </c>
      <c r="F37" s="26">
        <f t="shared" si="1"/>
        <v>0</v>
      </c>
    </row>
    <row r="38" spans="1:16">
      <c r="A38" s="110" t="s">
        <v>6</v>
      </c>
      <c r="B38" s="111">
        <v>0</v>
      </c>
      <c r="C38" s="50"/>
      <c r="D38" s="74"/>
      <c r="E38" s="137">
        <f t="shared" si="0"/>
        <v>0</v>
      </c>
      <c r="F38" s="26">
        <f t="shared" si="1"/>
        <v>0</v>
      </c>
    </row>
    <row r="39" spans="1:16">
      <c r="A39" s="110"/>
      <c r="B39" s="111">
        <v>0</v>
      </c>
      <c r="C39" s="50"/>
      <c r="D39" s="74"/>
      <c r="E39" s="137">
        <f t="shared" si="0"/>
        <v>0</v>
      </c>
      <c r="F39" s="26">
        <f t="shared" si="1"/>
        <v>0</v>
      </c>
    </row>
    <row r="40" spans="1:16">
      <c r="A40" s="110" t="s">
        <v>49</v>
      </c>
      <c r="B40" s="111">
        <v>0</v>
      </c>
      <c r="C40" s="50"/>
      <c r="D40" s="74"/>
      <c r="E40" s="137">
        <f t="shared" si="0"/>
        <v>0</v>
      </c>
      <c r="F40" s="26">
        <f t="shared" si="1"/>
        <v>0</v>
      </c>
    </row>
    <row r="41" spans="1:16">
      <c r="A41" s="110"/>
      <c r="B41" s="111">
        <v>0</v>
      </c>
      <c r="C41" s="50"/>
      <c r="D41" s="74"/>
      <c r="E41" s="137">
        <f t="shared" si="0"/>
        <v>0</v>
      </c>
      <c r="F41" s="26">
        <f t="shared" si="1"/>
        <v>0</v>
      </c>
    </row>
    <row r="42" spans="1:16">
      <c r="A42" s="110" t="s">
        <v>16</v>
      </c>
      <c r="B42" s="111">
        <v>0</v>
      </c>
      <c r="C42" s="50"/>
      <c r="D42" s="80"/>
      <c r="E42" s="137">
        <f t="shared" si="0"/>
        <v>0</v>
      </c>
      <c r="F42" s="26">
        <f t="shared" si="1"/>
        <v>0</v>
      </c>
    </row>
    <row r="43" spans="1:16">
      <c r="A43" s="110"/>
      <c r="B43" s="111">
        <v>0</v>
      </c>
      <c r="C43" s="50"/>
      <c r="D43" s="74"/>
      <c r="E43" s="137">
        <f t="shared" si="0"/>
        <v>0</v>
      </c>
      <c r="F43" s="26">
        <f t="shared" si="1"/>
        <v>0</v>
      </c>
    </row>
    <row r="44" spans="1:16">
      <c r="A44" s="110" t="s">
        <v>17</v>
      </c>
      <c r="B44" s="111">
        <v>0</v>
      </c>
      <c r="C44" s="50"/>
      <c r="D44" s="74"/>
      <c r="E44" s="137">
        <f t="shared" si="0"/>
        <v>0</v>
      </c>
      <c r="F44" s="26">
        <f t="shared" si="1"/>
        <v>0</v>
      </c>
    </row>
    <row r="45" spans="1:16">
      <c r="A45" s="110"/>
      <c r="B45" s="109">
        <v>0</v>
      </c>
      <c r="C45" s="50"/>
      <c r="D45" s="74"/>
      <c r="E45" s="137">
        <f t="shared" si="0"/>
        <v>0</v>
      </c>
      <c r="F45" s="26">
        <f t="shared" si="1"/>
        <v>0</v>
      </c>
    </row>
    <row r="46" spans="1:16" s="7" customFormat="1">
      <c r="A46" s="133" t="s">
        <v>59</v>
      </c>
      <c r="B46" s="7">
        <v>0</v>
      </c>
      <c r="C46" s="15"/>
      <c r="D46" s="15"/>
      <c r="E46" s="137">
        <f t="shared" si="0"/>
        <v>0</v>
      </c>
      <c r="F46" s="26">
        <f t="shared" si="1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6" s="7" customFormat="1">
      <c r="A47" s="6"/>
      <c r="B47" s="7">
        <v>0</v>
      </c>
      <c r="C47" s="12"/>
      <c r="D47" s="15"/>
      <c r="E47" s="137">
        <f t="shared" si="0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s="7" customFormat="1">
      <c r="A48" s="7" t="s">
        <v>60</v>
      </c>
      <c r="B48" s="7">
        <v>0</v>
      </c>
      <c r="C48" s="15"/>
      <c r="D48" s="15"/>
      <c r="E48" s="137">
        <f t="shared" si="0"/>
        <v>0</v>
      </c>
      <c r="F48" s="26">
        <f t="shared" si="1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 s="7" customFormat="1">
      <c r="A49" s="6"/>
      <c r="B49" s="7">
        <v>0</v>
      </c>
      <c r="C49" s="12"/>
      <c r="D49" s="15"/>
      <c r="E49" s="137">
        <f t="shared" si="0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34" customFormat="1">
      <c r="A50" s="48" t="s">
        <v>4</v>
      </c>
      <c r="B50" s="14">
        <v>0</v>
      </c>
      <c r="C50" s="50"/>
      <c r="D50" s="74"/>
      <c r="E50" s="137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4"/>
      <c r="E51" s="137">
        <f t="shared" si="0"/>
        <v>0</v>
      </c>
      <c r="F51" s="26">
        <f t="shared" si="1"/>
        <v>0</v>
      </c>
    </row>
    <row r="52" spans="1:16" s="34" customFormat="1">
      <c r="A52" s="6" t="s">
        <v>44</v>
      </c>
      <c r="B52" s="50">
        <v>31730</v>
      </c>
      <c r="C52" s="132">
        <f>SUM(C28,C30,C32,C34,C36,C38,C40,C42,C44,C46,C48,C50)</f>
        <v>276</v>
      </c>
      <c r="D52" s="132">
        <f>SUM(D28,D30,D32,D34,D36,D38,D40,D42,D44,D46,D48,D50)</f>
        <v>51</v>
      </c>
      <c r="E52" s="137">
        <f t="shared" si="0"/>
        <v>225</v>
      </c>
      <c r="F52" s="26">
        <f t="shared" si="1"/>
        <v>31955</v>
      </c>
    </row>
    <row r="53" spans="1:16">
      <c r="A53" s="106"/>
      <c r="B53" s="108">
        <v>0</v>
      </c>
      <c r="C53" s="29"/>
      <c r="D53" s="74"/>
      <c r="E53" s="137"/>
      <c r="F53" s="26">
        <f t="shared" si="1"/>
        <v>0</v>
      </c>
    </row>
    <row r="54" spans="1:16">
      <c r="A54" s="107" t="s">
        <v>22</v>
      </c>
      <c r="B54" s="73">
        <v>76999</v>
      </c>
      <c r="C54" s="29">
        <f>C14</f>
        <v>1640</v>
      </c>
      <c r="D54" s="94">
        <f>D14</f>
        <v>317</v>
      </c>
      <c r="E54" s="138">
        <f>C54-D54</f>
        <v>1323</v>
      </c>
      <c r="F54" s="26">
        <f t="shared" si="1"/>
        <v>78322</v>
      </c>
    </row>
    <row r="55" spans="1:16">
      <c r="A55" s="106" t="s">
        <v>56</v>
      </c>
      <c r="B55" s="73">
        <v>0</v>
      </c>
      <c r="C55" s="29">
        <f>C25</f>
        <v>0</v>
      </c>
      <c r="D55" s="94">
        <f>D25</f>
        <v>0</v>
      </c>
      <c r="E55" s="138">
        <f t="shared" ref="E55:E57" si="2">C55-D55</f>
        <v>0</v>
      </c>
      <c r="F55" s="26">
        <f t="shared" si="1"/>
        <v>0</v>
      </c>
    </row>
    <row r="56" spans="1:16">
      <c r="A56" s="106" t="s">
        <v>57</v>
      </c>
      <c r="B56" s="73">
        <v>31730</v>
      </c>
      <c r="C56" s="29">
        <f>C52</f>
        <v>276</v>
      </c>
      <c r="D56" s="94">
        <f>D52</f>
        <v>51</v>
      </c>
      <c r="E56" s="138">
        <f t="shared" si="2"/>
        <v>225</v>
      </c>
      <c r="F56" s="26">
        <f t="shared" si="1"/>
        <v>31955</v>
      </c>
    </row>
    <row r="57" spans="1:16">
      <c r="A57" s="105" t="s">
        <v>3</v>
      </c>
      <c r="B57" s="26">
        <v>108731</v>
      </c>
      <c r="C57" s="29">
        <f>SUM(C54:C56)</f>
        <v>1916</v>
      </c>
      <c r="D57" s="29">
        <f>SUM(D54:D56)</f>
        <v>368</v>
      </c>
      <c r="E57" s="138">
        <f t="shared" si="2"/>
        <v>1548</v>
      </c>
      <c r="F57" s="26">
        <f t="shared" si="1"/>
        <v>110279</v>
      </c>
    </row>
    <row r="58" spans="1:16">
      <c r="A58" s="104"/>
      <c r="B58" s="95">
        <v>0</v>
      </c>
      <c r="C58" s="29"/>
      <c r="D58" s="74"/>
      <c r="E58" s="137"/>
      <c r="F58" s="26">
        <f t="shared" si="1"/>
        <v>0</v>
      </c>
    </row>
    <row r="59" spans="1:16">
      <c r="A59" s="103" t="s">
        <v>29</v>
      </c>
      <c r="B59" s="95">
        <v>0</v>
      </c>
      <c r="C59" s="73"/>
      <c r="D59" s="74"/>
      <c r="E59" s="137"/>
      <c r="F59" s="26">
        <f t="shared" si="1"/>
        <v>0</v>
      </c>
    </row>
    <row r="60" spans="1:16">
      <c r="A60" s="101" t="s">
        <v>30</v>
      </c>
      <c r="B60" s="99">
        <v>206</v>
      </c>
      <c r="C60" s="73">
        <v>1</v>
      </c>
      <c r="D60" s="74">
        <v>9</v>
      </c>
      <c r="E60" s="137">
        <f>C60-D60</f>
        <v>-8</v>
      </c>
      <c r="F60" s="26">
        <f>B60+E60</f>
        <v>198</v>
      </c>
    </row>
    <row r="61" spans="1:16">
      <c r="A61" s="101" t="s">
        <v>31</v>
      </c>
      <c r="B61" s="99">
        <v>0</v>
      </c>
      <c r="D61" s="74"/>
      <c r="E61" s="137">
        <f t="shared" ref="E61:E63" si="3">C61-D61</f>
        <v>0</v>
      </c>
      <c r="F61" s="26">
        <f>B61+E61</f>
        <v>0</v>
      </c>
    </row>
    <row r="62" spans="1:16">
      <c r="A62" s="100" t="s">
        <v>45</v>
      </c>
      <c r="B62" s="99">
        <v>27</v>
      </c>
      <c r="D62" s="74"/>
      <c r="E62" s="137">
        <v>14</v>
      </c>
      <c r="F62" s="26">
        <v>41</v>
      </c>
    </row>
    <row r="63" spans="1:16">
      <c r="A63" s="100" t="s">
        <v>46</v>
      </c>
      <c r="B63" s="99">
        <v>1</v>
      </c>
      <c r="D63" s="74"/>
      <c r="E63" s="137">
        <f t="shared" si="3"/>
        <v>0</v>
      </c>
      <c r="F63" s="26">
        <f t="shared" si="1"/>
        <v>1</v>
      </c>
    </row>
    <row r="64" spans="1:16">
      <c r="A64" s="99" t="s">
        <v>3</v>
      </c>
      <c r="B64" s="26">
        <v>701</v>
      </c>
      <c r="C64" s="76">
        <f>SUM(C60:C63)</f>
        <v>1</v>
      </c>
      <c r="D64" s="76">
        <f t="shared" ref="D64:E64" si="4">SUM(D60:D63)</f>
        <v>9</v>
      </c>
      <c r="E64" s="76">
        <f t="shared" si="4"/>
        <v>6</v>
      </c>
      <c r="F64" s="26">
        <f>B64+E64</f>
        <v>707</v>
      </c>
      <c r="H64" s="51"/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97" customFormat="1">
      <c r="A70" s="96"/>
      <c r="B70" s="96"/>
      <c r="C70" s="76"/>
      <c r="D70" s="77"/>
      <c r="E70" s="139"/>
      <c r="F70" s="26"/>
    </row>
    <row r="71" spans="1:6" s="97" customFormat="1">
      <c r="A71" s="96"/>
      <c r="B71" s="96"/>
      <c r="C71" s="76"/>
      <c r="D71" s="77"/>
      <c r="E71" s="139"/>
      <c r="F71" s="26"/>
    </row>
    <row r="72" spans="1:6" s="97" customFormat="1">
      <c r="A72" s="96"/>
      <c r="B72" s="96"/>
      <c r="C72" s="76"/>
      <c r="D72" s="77"/>
      <c r="E72" s="139"/>
      <c r="F72" s="26"/>
    </row>
    <row r="73" spans="1:6" s="97" customFormat="1">
      <c r="A73" s="96"/>
      <c r="B73" s="96"/>
      <c r="C73" s="76"/>
      <c r="D73" s="77"/>
      <c r="E73" s="139"/>
      <c r="F73" s="26"/>
    </row>
    <row r="74" spans="1:6" s="97" customFormat="1">
      <c r="A74" s="96"/>
      <c r="B74" s="96"/>
      <c r="C74" s="76"/>
      <c r="D74" s="77"/>
      <c r="E74" s="139"/>
      <c r="F74" s="26"/>
    </row>
    <row r="75" spans="1:6" s="97" customFormat="1">
      <c r="A75" s="96"/>
      <c r="B75" s="96"/>
      <c r="C75" s="76"/>
      <c r="D75" s="77"/>
      <c r="E75" s="139"/>
      <c r="F75" s="3"/>
    </row>
    <row r="76" spans="1:6" s="97" customFormat="1">
      <c r="A76" s="96"/>
      <c r="B76" s="96"/>
      <c r="C76" s="76"/>
      <c r="D76" s="77"/>
      <c r="E76" s="139"/>
      <c r="F76" s="3"/>
    </row>
    <row r="77" spans="1:6" s="97" customFormat="1">
      <c r="A77" s="96"/>
      <c r="B77" s="96"/>
      <c r="C77" s="76"/>
      <c r="D77" s="77"/>
      <c r="E77" s="139"/>
      <c r="F77" s="3"/>
    </row>
    <row r="78" spans="1:6" s="97" customFormat="1">
      <c r="A78" s="96"/>
      <c r="B78" s="96"/>
      <c r="C78" s="76"/>
      <c r="D78" s="77"/>
      <c r="E78" s="139"/>
      <c r="F78" s="3"/>
    </row>
    <row r="79" spans="1:6" s="97" customFormat="1">
      <c r="A79" s="96"/>
      <c r="B79" s="96"/>
      <c r="C79" s="76"/>
      <c r="D79" s="77"/>
      <c r="E79" s="139"/>
      <c r="F79" s="3"/>
    </row>
    <row r="80" spans="1:6" s="97" customFormat="1">
      <c r="A80" s="96"/>
      <c r="B80" s="96"/>
      <c r="C80" s="76"/>
      <c r="D80" s="77"/>
      <c r="E80" s="139"/>
      <c r="F80" s="3"/>
    </row>
    <row r="81" spans="1:6" s="97" customFormat="1">
      <c r="A81" s="96"/>
      <c r="B81" s="96"/>
      <c r="C81" s="76"/>
      <c r="D81" s="77"/>
      <c r="E81" s="139"/>
      <c r="F81" s="3"/>
    </row>
    <row r="82" spans="1:6" s="97" customFormat="1">
      <c r="A82" s="96"/>
      <c r="B82" s="96"/>
      <c r="C82" s="76"/>
      <c r="D82" s="77"/>
      <c r="E82" s="139"/>
      <c r="F82" s="3"/>
    </row>
    <row r="83" spans="1:6" s="97" customFormat="1">
      <c r="A83" s="96"/>
      <c r="B83" s="96"/>
      <c r="C83" s="76"/>
      <c r="D83" s="77"/>
      <c r="E83" s="139"/>
      <c r="F83" s="3"/>
    </row>
    <row r="84" spans="1:6" s="97" customFormat="1">
      <c r="A84" s="96"/>
      <c r="B84" s="96"/>
      <c r="C84" s="76"/>
      <c r="D84" s="77"/>
      <c r="E84" s="139"/>
      <c r="F84" s="3"/>
    </row>
    <row r="85" spans="1:6" s="98" customFormat="1">
      <c r="A85" s="96"/>
      <c r="B85" s="96"/>
      <c r="C85" s="76"/>
      <c r="D85" s="77"/>
      <c r="E85" s="139"/>
      <c r="F85" s="3"/>
    </row>
    <row r="86" spans="1:6" s="97" customFormat="1">
      <c r="A86" s="96"/>
      <c r="B86" s="96"/>
      <c r="C86" s="76"/>
      <c r="D86" s="77"/>
      <c r="E86" s="139"/>
      <c r="F86" s="3"/>
    </row>
  </sheetData>
  <printOptions horizontalCentered="1" gridLines="1"/>
  <pageMargins left="0.42" right="0.46" top="0.75" bottom="0.17" header="0.5" footer="0.5"/>
  <pageSetup orientation="portrait" r:id="rId1"/>
  <headerFooter alignWithMargins="0">
    <oddHeader>&amp;F</oddHeader>
    <oddFooter>Prepared by Barbara_W_Sterling &amp;D&amp;RPage &amp;P</oddFooter>
  </headerFooter>
  <rowBreaks count="1" manualBreakCount="1">
    <brk id="58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1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375" defaultRowHeight="13.2"/>
  <cols>
    <col min="1" max="1" width="30.25" style="3" bestFit="1" customWidth="1"/>
    <col min="2" max="2" width="11" style="3" customWidth="1"/>
    <col min="3" max="3" width="8" style="76" customWidth="1"/>
    <col min="4" max="4" width="11.125" style="77" customWidth="1"/>
    <col min="5" max="5" width="8.25" style="139" customWidth="1"/>
    <col min="6" max="6" width="12.375" style="3" customWidth="1"/>
    <col min="7" max="16384" width="11.375" style="7"/>
  </cols>
  <sheetData>
    <row r="1" spans="1:16" s="6" customFormat="1">
      <c r="A1" s="6" t="s">
        <v>5</v>
      </c>
      <c r="B1" s="25" t="s">
        <v>25</v>
      </c>
      <c r="C1" s="68" t="s">
        <v>26</v>
      </c>
      <c r="D1" s="69" t="s">
        <v>27</v>
      </c>
      <c r="E1" s="134" t="s">
        <v>39</v>
      </c>
      <c r="F1" s="28" t="s">
        <v>25</v>
      </c>
    </row>
    <row r="2" spans="1:16" s="31" customFormat="1">
      <c r="A2" s="2"/>
      <c r="B2" s="131" t="s">
        <v>58</v>
      </c>
      <c r="C2" s="70" t="s">
        <v>62</v>
      </c>
      <c r="D2" s="126" t="s">
        <v>62</v>
      </c>
      <c r="E2" s="135" t="s">
        <v>62</v>
      </c>
      <c r="F2" s="70" t="s">
        <v>62</v>
      </c>
    </row>
    <row r="3" spans="1:16" s="30" customFormat="1">
      <c r="A3" s="2" t="s">
        <v>11</v>
      </c>
      <c r="B3" s="4"/>
      <c r="C3" s="71"/>
      <c r="D3" s="72"/>
      <c r="E3" s="136"/>
      <c r="F3" s="27"/>
    </row>
    <row r="4" spans="1:16">
      <c r="A4" s="48" t="s">
        <v>0</v>
      </c>
      <c r="B4" s="5"/>
      <c r="C4" s="73">
        <v>1304</v>
      </c>
      <c r="D4" s="74">
        <v>133</v>
      </c>
      <c r="E4" s="137">
        <f>C4-D4</f>
        <v>1171</v>
      </c>
      <c r="F4" s="26"/>
    </row>
    <row r="5" spans="1:16">
      <c r="A5" s="48"/>
      <c r="B5" s="5"/>
      <c r="C5" s="73"/>
      <c r="D5" s="74"/>
      <c r="E5" s="137">
        <f t="shared" ref="E5:E52" si="0">C5-D5</f>
        <v>0</v>
      </c>
      <c r="F5" s="26"/>
    </row>
    <row r="6" spans="1:16">
      <c r="A6" s="48" t="s">
        <v>2</v>
      </c>
      <c r="B6" s="5"/>
      <c r="C6" s="73">
        <v>166</v>
      </c>
      <c r="D6" s="74">
        <v>2</v>
      </c>
      <c r="E6" s="137">
        <f t="shared" si="0"/>
        <v>164</v>
      </c>
      <c r="F6" s="26"/>
    </row>
    <row r="7" spans="1:16">
      <c r="A7" s="48"/>
      <c r="B7" s="5"/>
      <c r="C7" s="73"/>
      <c r="D7" s="74"/>
      <c r="E7" s="137">
        <f t="shared" si="0"/>
        <v>0</v>
      </c>
      <c r="F7" s="26"/>
    </row>
    <row r="8" spans="1:16">
      <c r="A8" s="48" t="s">
        <v>10</v>
      </c>
      <c r="B8" s="5"/>
      <c r="C8" s="73"/>
      <c r="D8" s="74"/>
      <c r="E8" s="137">
        <f t="shared" si="0"/>
        <v>0</v>
      </c>
      <c r="F8" s="26"/>
    </row>
    <row r="9" spans="1:16" s="34" customFormat="1">
      <c r="A9" s="48"/>
      <c r="B9" s="5"/>
      <c r="C9" s="73"/>
      <c r="D9" s="74"/>
      <c r="E9" s="137">
        <f t="shared" si="0"/>
        <v>0</v>
      </c>
      <c r="F9" s="26"/>
    </row>
    <row r="10" spans="1:16" s="51" customFormat="1">
      <c r="A10" s="48" t="s">
        <v>51</v>
      </c>
      <c r="B10" s="73"/>
      <c r="C10" s="73"/>
      <c r="D10" s="74"/>
      <c r="E10" s="137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3"/>
      <c r="C11" s="73"/>
      <c r="D11" s="74"/>
      <c r="E11" s="137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52</v>
      </c>
      <c r="B12" s="73"/>
      <c r="C12" s="73"/>
      <c r="D12" s="74"/>
      <c r="E12" s="137">
        <f t="shared" si="0"/>
        <v>0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/>
      <c r="C13" s="73"/>
      <c r="D13" s="74"/>
      <c r="E13" s="137">
        <f t="shared" si="0"/>
        <v>0</v>
      </c>
      <c r="F13" s="26"/>
    </row>
    <row r="14" spans="1:16">
      <c r="A14" s="1" t="s">
        <v>42</v>
      </c>
      <c r="B14" s="5">
        <v>146214</v>
      </c>
      <c r="C14" s="73">
        <f>SUM(C4:C12)</f>
        <v>1470</v>
      </c>
      <c r="D14" s="74">
        <f>SUM(D4:D12)</f>
        <v>135</v>
      </c>
      <c r="E14" s="137">
        <f t="shared" si="0"/>
        <v>1335</v>
      </c>
      <c r="F14" s="26">
        <f>B14+E14</f>
        <v>147549</v>
      </c>
    </row>
    <row r="15" spans="1:16">
      <c r="A15" s="1"/>
      <c r="B15" s="5">
        <v>0</v>
      </c>
      <c r="C15" s="73"/>
      <c r="D15" s="74"/>
      <c r="E15" s="137">
        <f t="shared" si="0"/>
        <v>0</v>
      </c>
      <c r="F15" s="26">
        <f t="shared" ref="F15:F63" si="1">B15+E15</f>
        <v>0</v>
      </c>
    </row>
    <row r="16" spans="1:16">
      <c r="A16" s="2" t="s">
        <v>1</v>
      </c>
      <c r="B16" s="5">
        <v>0</v>
      </c>
      <c r="C16" s="73"/>
      <c r="D16" s="74"/>
      <c r="E16" s="137">
        <f t="shared" si="0"/>
        <v>0</v>
      </c>
      <c r="F16" s="26">
        <f t="shared" si="1"/>
        <v>0</v>
      </c>
    </row>
    <row r="17" spans="1:10">
      <c r="A17" s="48" t="s">
        <v>23</v>
      </c>
      <c r="B17" s="5">
        <v>17</v>
      </c>
      <c r="C17" s="73"/>
      <c r="D17" s="74"/>
      <c r="E17" s="137">
        <f t="shared" si="0"/>
        <v>0</v>
      </c>
      <c r="F17" s="26">
        <f t="shared" si="1"/>
        <v>17</v>
      </c>
      <c r="H17"/>
      <c r="I17"/>
      <c r="J17"/>
    </row>
    <row r="18" spans="1:10">
      <c r="A18" s="48"/>
      <c r="B18" s="5">
        <v>0</v>
      </c>
      <c r="C18" s="73"/>
      <c r="D18" s="74"/>
      <c r="E18" s="137">
        <f t="shared" si="0"/>
        <v>0</v>
      </c>
      <c r="F18" s="26">
        <f t="shared" si="1"/>
        <v>0</v>
      </c>
      <c r="H18" s="18"/>
    </row>
    <row r="19" spans="1:10">
      <c r="A19" s="48" t="s">
        <v>24</v>
      </c>
      <c r="B19" s="5">
        <v>0</v>
      </c>
      <c r="C19" s="73"/>
      <c r="D19" s="74"/>
      <c r="E19" s="137">
        <f t="shared" si="0"/>
        <v>0</v>
      </c>
      <c r="F19" s="26">
        <f t="shared" si="1"/>
        <v>0</v>
      </c>
    </row>
    <row r="20" spans="1:10">
      <c r="A20" s="48"/>
      <c r="B20" s="3">
        <v>0</v>
      </c>
      <c r="E20" s="137">
        <f t="shared" si="0"/>
        <v>0</v>
      </c>
      <c r="F20" s="26">
        <f t="shared" si="1"/>
        <v>0</v>
      </c>
    </row>
    <row r="21" spans="1:10">
      <c r="A21" s="49" t="s">
        <v>40</v>
      </c>
      <c r="B21" s="11">
        <v>0</v>
      </c>
      <c r="C21" s="50"/>
      <c r="D21" s="74"/>
      <c r="E21" s="137">
        <f t="shared" si="0"/>
        <v>0</v>
      </c>
      <c r="F21" s="26">
        <f t="shared" si="1"/>
        <v>0</v>
      </c>
    </row>
    <row r="22" spans="1:10">
      <c r="A22" s="49"/>
      <c r="B22" s="11">
        <v>0</v>
      </c>
      <c r="C22" s="50"/>
      <c r="D22" s="78"/>
      <c r="E22" s="137">
        <f t="shared" si="0"/>
        <v>0</v>
      </c>
      <c r="F22" s="26">
        <f t="shared" si="1"/>
        <v>0</v>
      </c>
    </row>
    <row r="23" spans="1:10">
      <c r="A23" s="49" t="s">
        <v>41</v>
      </c>
      <c r="B23" s="11">
        <v>0</v>
      </c>
      <c r="C23" s="50"/>
      <c r="D23" s="74"/>
      <c r="E23" s="137">
        <f t="shared" si="0"/>
        <v>0</v>
      </c>
      <c r="F23" s="26">
        <f t="shared" si="1"/>
        <v>0</v>
      </c>
    </row>
    <row r="24" spans="1:10">
      <c r="A24" s="49"/>
      <c r="B24" s="11">
        <v>0</v>
      </c>
      <c r="C24" s="50"/>
      <c r="D24" s="78"/>
      <c r="E24" s="137">
        <f t="shared" si="0"/>
        <v>0</v>
      </c>
      <c r="F24" s="26">
        <f t="shared" si="1"/>
        <v>0</v>
      </c>
    </row>
    <row r="25" spans="1:10">
      <c r="A25" s="1" t="s">
        <v>43</v>
      </c>
      <c r="B25" s="11">
        <v>17</v>
      </c>
      <c r="C25" s="50">
        <f>SUM(C17,C19,C21,C23)</f>
        <v>0</v>
      </c>
      <c r="D25" s="74">
        <f>SUM(D17,D19,D21,D23)</f>
        <v>0</v>
      </c>
      <c r="E25" s="137">
        <f t="shared" si="0"/>
        <v>0</v>
      </c>
      <c r="F25" s="26">
        <f t="shared" si="1"/>
        <v>17</v>
      </c>
    </row>
    <row r="26" spans="1:10">
      <c r="A26" s="1"/>
      <c r="B26" s="11">
        <v>0</v>
      </c>
      <c r="C26" s="50"/>
      <c r="D26" s="78"/>
      <c r="E26" s="137">
        <f t="shared" si="0"/>
        <v>0</v>
      </c>
      <c r="F26" s="26">
        <f t="shared" si="1"/>
        <v>0</v>
      </c>
    </row>
    <row r="27" spans="1:10">
      <c r="A27" s="2" t="s">
        <v>18</v>
      </c>
      <c r="B27" s="5">
        <v>0</v>
      </c>
      <c r="C27" s="50"/>
      <c r="D27" s="78"/>
      <c r="E27" s="137">
        <f t="shared" si="0"/>
        <v>0</v>
      </c>
      <c r="F27" s="26">
        <f t="shared" si="1"/>
        <v>0</v>
      </c>
    </row>
    <row r="28" spans="1:10" s="3" customFormat="1">
      <c r="A28" s="48" t="s">
        <v>15</v>
      </c>
      <c r="B28" s="29">
        <v>20</v>
      </c>
      <c r="C28" s="92"/>
      <c r="D28" s="74"/>
      <c r="E28" s="137">
        <f t="shared" si="0"/>
        <v>0</v>
      </c>
      <c r="F28" s="26">
        <f t="shared" si="1"/>
        <v>20</v>
      </c>
    </row>
    <row r="29" spans="1:10" s="3" customFormat="1">
      <c r="A29" s="48"/>
      <c r="B29" s="5">
        <v>0</v>
      </c>
      <c r="C29" s="50"/>
      <c r="D29" s="74"/>
      <c r="E29" s="137">
        <f t="shared" si="0"/>
        <v>0</v>
      </c>
      <c r="F29" s="26">
        <f t="shared" si="1"/>
        <v>0</v>
      </c>
    </row>
    <row r="30" spans="1:10" s="3" customFormat="1">
      <c r="A30" s="48" t="s">
        <v>14</v>
      </c>
      <c r="B30" s="29">
        <v>138</v>
      </c>
      <c r="C30" s="50">
        <v>5</v>
      </c>
      <c r="D30" s="74"/>
      <c r="E30" s="137">
        <f t="shared" si="0"/>
        <v>5</v>
      </c>
      <c r="F30" s="26">
        <f t="shared" si="1"/>
        <v>143</v>
      </c>
    </row>
    <row r="31" spans="1:10" s="3" customFormat="1">
      <c r="A31" s="48"/>
      <c r="B31" s="5">
        <v>0</v>
      </c>
      <c r="C31" s="50"/>
      <c r="D31" s="74"/>
      <c r="E31" s="137">
        <f t="shared" si="0"/>
        <v>0</v>
      </c>
      <c r="F31" s="26">
        <f t="shared" si="1"/>
        <v>0</v>
      </c>
    </row>
    <row r="32" spans="1:10">
      <c r="A32" s="48" t="s">
        <v>13</v>
      </c>
      <c r="B32" s="29">
        <v>1228</v>
      </c>
      <c r="C32" s="50">
        <v>3</v>
      </c>
      <c r="D32" s="74"/>
      <c r="E32" s="137">
        <f t="shared" si="0"/>
        <v>3</v>
      </c>
      <c r="F32" s="26">
        <f t="shared" si="1"/>
        <v>1231</v>
      </c>
    </row>
    <row r="33" spans="1:16">
      <c r="A33" s="48"/>
      <c r="B33" s="5">
        <v>0</v>
      </c>
      <c r="C33" s="50"/>
      <c r="D33" s="74"/>
      <c r="E33" s="137">
        <f t="shared" si="0"/>
        <v>0</v>
      </c>
      <c r="F33" s="26">
        <f t="shared" si="1"/>
        <v>0</v>
      </c>
    </row>
    <row r="34" spans="1:16">
      <c r="A34" s="48" t="s">
        <v>12</v>
      </c>
      <c r="B34" s="29">
        <v>3</v>
      </c>
      <c r="C34" s="50"/>
      <c r="D34" s="74"/>
      <c r="E34" s="137">
        <f t="shared" si="0"/>
        <v>0</v>
      </c>
      <c r="F34" s="26">
        <f t="shared" si="1"/>
        <v>3</v>
      </c>
    </row>
    <row r="35" spans="1:16">
      <c r="A35" s="48"/>
      <c r="B35" s="5">
        <v>0</v>
      </c>
      <c r="C35" s="50"/>
      <c r="D35" s="74"/>
      <c r="E35" s="137">
        <f t="shared" si="0"/>
        <v>0</v>
      </c>
      <c r="F35" s="26">
        <f t="shared" si="1"/>
        <v>0</v>
      </c>
    </row>
    <row r="36" spans="1:16">
      <c r="A36" s="48" t="s">
        <v>48</v>
      </c>
      <c r="B36" s="5">
        <v>0</v>
      </c>
      <c r="C36" s="50"/>
      <c r="D36" s="74"/>
      <c r="E36" s="137">
        <f t="shared" si="0"/>
        <v>0</v>
      </c>
      <c r="F36" s="26">
        <f t="shared" si="1"/>
        <v>0</v>
      </c>
    </row>
    <row r="37" spans="1:16">
      <c r="A37" s="48"/>
      <c r="B37" s="5">
        <v>0</v>
      </c>
      <c r="C37" s="50"/>
      <c r="D37" s="74"/>
      <c r="E37" s="137">
        <f t="shared" si="0"/>
        <v>0</v>
      </c>
      <c r="F37" s="26">
        <f t="shared" si="1"/>
        <v>0</v>
      </c>
    </row>
    <row r="38" spans="1:16">
      <c r="A38" s="48" t="s">
        <v>6</v>
      </c>
      <c r="B38" s="29">
        <v>2860</v>
      </c>
      <c r="C38" s="50"/>
      <c r="D38" s="74"/>
      <c r="E38" s="137">
        <f t="shared" si="0"/>
        <v>0</v>
      </c>
      <c r="F38" s="26">
        <f t="shared" si="1"/>
        <v>2860</v>
      </c>
    </row>
    <row r="39" spans="1:16">
      <c r="A39" s="48"/>
      <c r="B39" s="5">
        <v>0</v>
      </c>
      <c r="C39" s="50"/>
      <c r="D39" s="74"/>
      <c r="E39" s="137">
        <f t="shared" si="0"/>
        <v>0</v>
      </c>
      <c r="F39" s="26">
        <f t="shared" si="1"/>
        <v>0</v>
      </c>
    </row>
    <row r="40" spans="1:16">
      <c r="A40" s="48" t="s">
        <v>49</v>
      </c>
      <c r="B40" s="29">
        <v>206</v>
      </c>
      <c r="C40" s="50">
        <v>8</v>
      </c>
      <c r="D40" s="74"/>
      <c r="E40" s="137">
        <f t="shared" si="0"/>
        <v>8</v>
      </c>
      <c r="F40" s="26">
        <f t="shared" si="1"/>
        <v>214</v>
      </c>
    </row>
    <row r="41" spans="1:16">
      <c r="A41" s="48"/>
      <c r="B41" s="5">
        <v>0</v>
      </c>
      <c r="C41" s="50"/>
      <c r="D41" s="74"/>
      <c r="E41" s="137">
        <f t="shared" si="0"/>
        <v>0</v>
      </c>
      <c r="F41" s="26">
        <f t="shared" si="1"/>
        <v>0</v>
      </c>
    </row>
    <row r="42" spans="1:16">
      <c r="A42" s="48" t="s">
        <v>28</v>
      </c>
      <c r="B42" s="29">
        <v>30020</v>
      </c>
      <c r="C42" s="50"/>
      <c r="D42" s="80"/>
      <c r="E42" s="137">
        <f t="shared" si="0"/>
        <v>0</v>
      </c>
      <c r="F42" s="26">
        <f t="shared" si="1"/>
        <v>30020</v>
      </c>
    </row>
    <row r="43" spans="1:16">
      <c r="A43" s="48"/>
      <c r="B43" s="5">
        <v>0</v>
      </c>
      <c r="C43" s="50"/>
      <c r="D43" s="74"/>
      <c r="E43" s="137">
        <f t="shared" si="0"/>
        <v>0</v>
      </c>
      <c r="F43" s="26">
        <f t="shared" si="1"/>
        <v>0</v>
      </c>
    </row>
    <row r="44" spans="1:16">
      <c r="A44" s="48" t="s">
        <v>17</v>
      </c>
      <c r="B44" s="29">
        <v>462295</v>
      </c>
      <c r="C44" s="50"/>
      <c r="D44" s="74"/>
      <c r="E44" s="137">
        <f t="shared" si="0"/>
        <v>0</v>
      </c>
      <c r="F44" s="26">
        <f t="shared" si="1"/>
        <v>462295</v>
      </c>
    </row>
    <row r="45" spans="1:16">
      <c r="A45" s="48"/>
      <c r="B45" s="14">
        <v>0</v>
      </c>
      <c r="C45" s="50"/>
      <c r="D45" s="74"/>
      <c r="E45" s="137">
        <f t="shared" si="0"/>
        <v>0</v>
      </c>
      <c r="F45" s="26">
        <f t="shared" si="1"/>
        <v>0</v>
      </c>
    </row>
    <row r="46" spans="1:16">
      <c r="A46" s="133" t="s">
        <v>59</v>
      </c>
      <c r="B46" s="7">
        <v>0</v>
      </c>
      <c r="C46" s="15"/>
      <c r="D46" s="15"/>
      <c r="E46" s="137">
        <f t="shared" si="0"/>
        <v>0</v>
      </c>
      <c r="F46" s="26">
        <f t="shared" si="1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92"/>
    </row>
    <row r="47" spans="1:16">
      <c r="A47" s="6"/>
      <c r="B47" s="7">
        <v>0</v>
      </c>
      <c r="C47" s="12"/>
      <c r="D47" s="15"/>
      <c r="E47" s="137">
        <f t="shared" si="0"/>
        <v>0</v>
      </c>
      <c r="F47" s="26">
        <f t="shared" si="1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>
      <c r="A48" s="7" t="s">
        <v>60</v>
      </c>
      <c r="B48" s="7">
        <v>0</v>
      </c>
      <c r="C48" s="15"/>
      <c r="D48" s="15"/>
      <c r="E48" s="137">
        <f t="shared" si="0"/>
        <v>0</v>
      </c>
      <c r="F48" s="26">
        <f t="shared" si="1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92"/>
    </row>
    <row r="49" spans="1:16">
      <c r="A49" s="6"/>
      <c r="B49" s="7">
        <v>0</v>
      </c>
      <c r="C49" s="12"/>
      <c r="D49" s="15"/>
      <c r="E49" s="137">
        <f t="shared" si="0"/>
        <v>0</v>
      </c>
      <c r="F49" s="26">
        <f t="shared" si="1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34" customFormat="1">
      <c r="A50" s="48" t="s">
        <v>4</v>
      </c>
      <c r="B50" s="14">
        <v>155</v>
      </c>
      <c r="C50" s="50">
        <v>39</v>
      </c>
      <c r="D50" s="74"/>
      <c r="E50" s="137">
        <f t="shared" si="0"/>
        <v>39</v>
      </c>
      <c r="F50" s="26">
        <f t="shared" si="1"/>
        <v>194</v>
      </c>
    </row>
    <row r="51" spans="1:16" s="34" customFormat="1">
      <c r="A51" s="6"/>
      <c r="B51" s="14">
        <v>0</v>
      </c>
      <c r="C51" s="50"/>
      <c r="D51" s="74"/>
      <c r="E51" s="137">
        <f t="shared" si="0"/>
        <v>0</v>
      </c>
      <c r="F51" s="26">
        <f t="shared" si="1"/>
        <v>0</v>
      </c>
    </row>
    <row r="52" spans="1:16" s="34" customFormat="1">
      <c r="A52" s="6" t="s">
        <v>44</v>
      </c>
      <c r="B52" s="50">
        <v>496925</v>
      </c>
      <c r="C52" s="132">
        <f>SUM(C28,C30,C32,C34,C36,C38,C40,C42,C44,C46,C48,C50)</f>
        <v>55</v>
      </c>
      <c r="D52" s="132">
        <f>SUM(D28,D30,D32,D34,D36,D38,D40,D42,D44,D46,D48,D50)</f>
        <v>0</v>
      </c>
      <c r="E52" s="137">
        <f t="shared" si="0"/>
        <v>55</v>
      </c>
      <c r="F52" s="26">
        <f t="shared" si="1"/>
        <v>496980</v>
      </c>
    </row>
    <row r="53" spans="1:16">
      <c r="A53" s="7"/>
      <c r="B53" s="29"/>
      <c r="C53" s="29"/>
      <c r="D53" s="74"/>
      <c r="E53" s="137"/>
      <c r="F53" s="26">
        <f t="shared" si="1"/>
        <v>0</v>
      </c>
    </row>
    <row r="54" spans="1:16">
      <c r="A54" s="61" t="s">
        <v>22</v>
      </c>
      <c r="B54" s="73">
        <v>146214</v>
      </c>
      <c r="C54" s="29">
        <f>C14</f>
        <v>1470</v>
      </c>
      <c r="D54" s="94">
        <f>D14</f>
        <v>135</v>
      </c>
      <c r="E54" s="138">
        <f>C54-D54</f>
        <v>1335</v>
      </c>
      <c r="F54" s="26">
        <f t="shared" si="1"/>
        <v>147549</v>
      </c>
    </row>
    <row r="55" spans="1:16">
      <c r="A55" s="7" t="s">
        <v>56</v>
      </c>
      <c r="B55" s="73">
        <v>3</v>
      </c>
      <c r="C55" s="29">
        <f>C25</f>
        <v>0</v>
      </c>
      <c r="D55" s="94">
        <f>D25</f>
        <v>0</v>
      </c>
      <c r="E55" s="138">
        <f t="shared" ref="E55:E57" si="2">C55-D55</f>
        <v>0</v>
      </c>
      <c r="F55" s="26">
        <f t="shared" si="1"/>
        <v>3</v>
      </c>
    </row>
    <row r="56" spans="1:16">
      <c r="A56" s="7" t="s">
        <v>57</v>
      </c>
      <c r="B56" s="73">
        <v>495130.64999999997</v>
      </c>
      <c r="C56" s="29">
        <f>C52</f>
        <v>55</v>
      </c>
      <c r="D56" s="94">
        <f>D52</f>
        <v>0</v>
      </c>
      <c r="E56" s="138">
        <f t="shared" si="2"/>
        <v>55</v>
      </c>
      <c r="F56" s="26">
        <f t="shared" si="1"/>
        <v>495185.64999999997</v>
      </c>
    </row>
    <row r="57" spans="1:16">
      <c r="A57" s="64" t="s">
        <v>3</v>
      </c>
      <c r="B57" s="26">
        <v>641347.64999999991</v>
      </c>
      <c r="C57" s="29">
        <f>SUM(C54:C56)</f>
        <v>1525</v>
      </c>
      <c r="D57" s="29">
        <f>SUM(D54:D56)</f>
        <v>135</v>
      </c>
      <c r="E57" s="138">
        <f t="shared" si="2"/>
        <v>1390</v>
      </c>
      <c r="F57" s="26">
        <f t="shared" si="1"/>
        <v>642737.64999999991</v>
      </c>
    </row>
    <row r="58" spans="1:16">
      <c r="A58" s="6"/>
      <c r="B58" s="29">
        <v>0</v>
      </c>
      <c r="C58" s="29"/>
      <c r="D58" s="74"/>
      <c r="E58" s="137"/>
      <c r="F58" s="26">
        <f t="shared" si="1"/>
        <v>0</v>
      </c>
    </row>
    <row r="59" spans="1:16">
      <c r="A59" s="37" t="s">
        <v>29</v>
      </c>
      <c r="B59" s="29">
        <v>0</v>
      </c>
      <c r="C59" s="73"/>
      <c r="D59" s="74"/>
      <c r="E59" s="137"/>
      <c r="F59" s="26">
        <f t="shared" si="1"/>
        <v>0</v>
      </c>
    </row>
    <row r="60" spans="1:16">
      <c r="A60" s="67" t="s">
        <v>30</v>
      </c>
      <c r="B60" s="38">
        <v>456</v>
      </c>
      <c r="C60" s="73">
        <v>4</v>
      </c>
      <c r="D60" s="74">
        <v>1</v>
      </c>
      <c r="E60" s="137">
        <f>C60-D60</f>
        <v>3</v>
      </c>
      <c r="F60" s="26">
        <f>B60+E60</f>
        <v>459</v>
      </c>
    </row>
    <row r="61" spans="1:16">
      <c r="A61" s="67" t="s">
        <v>31</v>
      </c>
      <c r="B61" s="38">
        <v>4</v>
      </c>
      <c r="D61" s="74"/>
      <c r="E61" s="137">
        <f t="shared" ref="E61:E63" si="3">C61-D61</f>
        <v>0</v>
      </c>
      <c r="F61" s="26">
        <f>B61+E61</f>
        <v>4</v>
      </c>
    </row>
    <row r="62" spans="1:16">
      <c r="A62" s="82" t="s">
        <v>45</v>
      </c>
      <c r="B62" s="38">
        <v>15</v>
      </c>
      <c r="D62" s="74"/>
      <c r="E62" s="137">
        <v>-2</v>
      </c>
      <c r="F62" s="26">
        <v>13</v>
      </c>
    </row>
    <row r="63" spans="1:16">
      <c r="A63" s="82" t="s">
        <v>46</v>
      </c>
      <c r="B63" s="38">
        <v>1</v>
      </c>
      <c r="D63" s="74"/>
      <c r="E63" s="137">
        <f t="shared" si="3"/>
        <v>0</v>
      </c>
      <c r="F63" s="26">
        <f t="shared" si="1"/>
        <v>1</v>
      </c>
    </row>
    <row r="64" spans="1:16">
      <c r="A64" s="38" t="s">
        <v>3</v>
      </c>
      <c r="B64" s="26">
        <v>540</v>
      </c>
      <c r="C64" s="76">
        <f>SUM(C60:C63)</f>
        <v>4</v>
      </c>
      <c r="D64" s="76">
        <f t="shared" ref="D64:E64" si="4">SUM(D60:D63)</f>
        <v>1</v>
      </c>
      <c r="E64" s="76">
        <f t="shared" si="4"/>
        <v>1</v>
      </c>
      <c r="F64" s="26">
        <f>B64+E64</f>
        <v>541</v>
      </c>
      <c r="H64" s="51"/>
    </row>
    <row r="65" spans="1:6">
      <c r="B65" s="26"/>
      <c r="F65" s="26"/>
    </row>
    <row r="66" spans="1:6">
      <c r="A66" s="81"/>
      <c r="B66" s="81"/>
      <c r="F66" s="26"/>
    </row>
    <row r="67" spans="1:6">
      <c r="A67" s="81"/>
      <c r="B67" s="81"/>
      <c r="F67" s="26"/>
    </row>
    <row r="68" spans="1:6">
      <c r="A68" s="81"/>
      <c r="B68" s="81"/>
      <c r="F68" s="26"/>
    </row>
    <row r="69" spans="1:6">
      <c r="F69" s="26"/>
    </row>
    <row r="70" spans="1:6">
      <c r="F70" s="26"/>
    </row>
    <row r="71" spans="1:6">
      <c r="F71" s="26"/>
    </row>
    <row r="72" spans="1:6">
      <c r="F72" s="26"/>
    </row>
    <row r="73" spans="1:6">
      <c r="F73" s="26"/>
    </row>
    <row r="74" spans="1:6">
      <c r="F74" s="26"/>
    </row>
    <row r="81" spans="3:5" s="3" customFormat="1">
      <c r="C81" s="76"/>
      <c r="D81" s="77"/>
      <c r="E81" s="139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88" bottom="0.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88" bottom="0.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All Libraries</vt:lpstr>
      <vt:lpstr>Baker-Berry</vt:lpstr>
      <vt:lpstr>Cook</vt:lpstr>
      <vt:lpstr>Dana</vt:lpstr>
      <vt:lpstr>Feldberg</vt:lpstr>
      <vt:lpstr>Kresge</vt:lpstr>
      <vt:lpstr>Matthews-Fuller</vt:lpstr>
      <vt:lpstr>Paddock</vt:lpstr>
      <vt:lpstr>Rauner</vt:lpstr>
      <vt:lpstr>Sherman</vt:lpstr>
      <vt:lpstr>Biomedical combined</vt:lpstr>
      <vt:lpstr>'All Libraries'!Print_Area</vt:lpstr>
      <vt:lpstr>'Baker-Berry'!Print_Area</vt:lpstr>
      <vt:lpstr>Paddock!Print_Area</vt:lpstr>
      <vt:lpstr>Sherman!Print_Area</vt:lpstr>
      <vt:lpstr>'All Libraries'!Print_Titles</vt:lpstr>
      <vt:lpstr>'Baker-Berry'!Print_Titles</vt:lpstr>
      <vt:lpstr>'Biomedical combined'!Print_Titles</vt:lpstr>
      <vt:lpstr>Cook!Print_Titles</vt:lpstr>
      <vt:lpstr>Dana!Print_Titles</vt:lpstr>
      <vt:lpstr>Feldberg!Print_Titles</vt:lpstr>
      <vt:lpstr>Kresge!Print_Titles</vt:lpstr>
      <vt:lpstr>'Matthews-Fuller'!Print_Titles</vt:lpstr>
      <vt:lpstr>Paddock!Print_Titles</vt:lpstr>
      <vt:lpstr>Rauner!Print_Titles</vt:lpstr>
      <vt:lpstr>Sherman!Print_Titles</vt:lpstr>
    </vt:vector>
  </TitlesOfParts>
  <Company>Dartmouth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Barbara_W_Sterling</dc:creator>
  <cp:lastModifiedBy>Barbara W. Sterling</cp:lastModifiedBy>
  <cp:lastPrinted>2017-08-11T22:09:33Z</cp:lastPrinted>
  <dcterms:created xsi:type="dcterms:W3CDTF">1999-08-12T14:45:52Z</dcterms:created>
  <dcterms:modified xsi:type="dcterms:W3CDTF">2018-10-11T17:18:13Z</dcterms:modified>
  <cp:contentStatus/>
</cp:coreProperties>
</file>