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M:\Statistic Reports\FY14 Statistics\"/>
    </mc:Choice>
  </mc:AlternateContent>
  <bookViews>
    <workbookView xWindow="6810" yWindow="-15" windowWidth="9840" windowHeight="13020" tabRatio="942" activeTab="9"/>
  </bookViews>
  <sheets>
    <sheet name="All Libraries" sheetId="1" r:id="rId1"/>
    <sheet name="Baker-Berry" sheetId="2" r:id="rId2"/>
    <sheet name="Cook" sheetId="3" r:id="rId3"/>
    <sheet name="Dana" sheetId="4" r:id="rId4"/>
    <sheet name="Feldberg" sheetId="5" r:id="rId5"/>
    <sheet name="Kresge" sheetId="6" r:id="rId6"/>
    <sheet name="Matthews-Fuller" sheetId="13" r:id="rId7"/>
    <sheet name="Paddock" sheetId="12" r:id="rId8"/>
    <sheet name="Rauner" sheetId="9" r:id="rId9"/>
    <sheet name="Sherman" sheetId="10" r:id="rId10"/>
    <sheet name="Biomedical combined" sheetId="11" r:id="rId11"/>
  </sheets>
  <definedNames>
    <definedName name="_xlnm.Print_Area" localSheetId="0">'All Libraries'!$A$1:$G$73</definedName>
    <definedName name="_xlnm.Print_Area" localSheetId="1">'Baker-Berry'!$A$1:$F$60</definedName>
    <definedName name="_xlnm.Print_Area" localSheetId="10">'Biomedical combined'!#REF!</definedName>
    <definedName name="_xlnm.Print_Area" localSheetId="2">Cook!#REF!</definedName>
    <definedName name="_xlnm.Print_Area" localSheetId="3">Dana!#REF!</definedName>
    <definedName name="_xlnm.Print_Area" localSheetId="4">Feldberg!#REF!</definedName>
    <definedName name="_xlnm.Print_Area" localSheetId="5">Kresge!#REF!</definedName>
    <definedName name="_xlnm.Print_Area" localSheetId="6">'Matthews-Fuller'!#REF!</definedName>
    <definedName name="_xlnm.Print_Area" localSheetId="7">Paddock!$A$1:$F$60</definedName>
    <definedName name="_xlnm.Print_Area" localSheetId="8">Rauner!#REF!</definedName>
    <definedName name="_xlnm.Print_Area" localSheetId="9">Sherman!$A$1:$F$60</definedName>
    <definedName name="_xlnm.Print_Titles" localSheetId="0">'All Libraries'!$1:$2</definedName>
    <definedName name="_xlnm.Print_Titles" localSheetId="1">'Baker-Berry'!$1:$2</definedName>
    <definedName name="_xlnm.Print_Titles" localSheetId="10">'Biomedical combined'!$1:$2</definedName>
    <definedName name="_xlnm.Print_Titles" localSheetId="2">Cook!$1:$2</definedName>
    <definedName name="_xlnm.Print_Titles" localSheetId="3">Dana!$1:$2</definedName>
    <definedName name="_xlnm.Print_Titles" localSheetId="4">Feldberg!$1:$2</definedName>
    <definedName name="_xlnm.Print_Titles" localSheetId="5">Kresge!$1:$2</definedName>
    <definedName name="_xlnm.Print_Titles" localSheetId="6">'Matthews-Fuller'!$1:$2</definedName>
    <definedName name="_xlnm.Print_Titles" localSheetId="7">Paddock!$1:$2</definedName>
    <definedName name="_xlnm.Print_Titles" localSheetId="8">Rauner!$1:$2</definedName>
    <definedName name="_xlnm.Print_Titles" localSheetId="9">Sherman!$1:$2</definedName>
    <definedName name="Z_F9645DFC_A270_41E5_B2F8_4DE12B667C0F_.wvu.PrintArea" localSheetId="0" hidden="1">'All Libraries'!$A$1:$G$73</definedName>
    <definedName name="Z_F9645DFC_A270_41E5_B2F8_4DE12B667C0F_.wvu.PrintArea" localSheetId="1" hidden="1">'Baker-Berry'!$A$1:$F$60</definedName>
    <definedName name="Z_F9645DFC_A270_41E5_B2F8_4DE12B667C0F_.wvu.PrintTitles" localSheetId="0" hidden="1">'All Libraries'!$1:$2</definedName>
    <definedName name="Z_F9645DFC_A270_41E5_B2F8_4DE12B667C0F_.wvu.PrintTitles" localSheetId="1" hidden="1">'Baker-Berry'!$1:$2</definedName>
    <definedName name="Z_F9645DFC_A270_41E5_B2F8_4DE12B667C0F_.wvu.PrintTitles" localSheetId="10" hidden="1">'Biomedical combined'!$1:$2</definedName>
    <definedName name="Z_F9645DFC_A270_41E5_B2F8_4DE12B667C0F_.wvu.PrintTitles" localSheetId="2" hidden="1">Cook!$1:$2</definedName>
    <definedName name="Z_F9645DFC_A270_41E5_B2F8_4DE12B667C0F_.wvu.PrintTitles" localSheetId="3" hidden="1">Dana!$1:$2</definedName>
    <definedName name="Z_F9645DFC_A270_41E5_B2F8_4DE12B667C0F_.wvu.PrintTitles" localSheetId="4" hidden="1">Feldberg!$1:$2</definedName>
    <definedName name="Z_F9645DFC_A270_41E5_B2F8_4DE12B667C0F_.wvu.PrintTitles" localSheetId="5" hidden="1">Kresge!$1:$2</definedName>
    <definedName name="Z_F9645DFC_A270_41E5_B2F8_4DE12B667C0F_.wvu.PrintTitles" localSheetId="6" hidden="1">'Matthews-Fuller'!$1:$2</definedName>
    <definedName name="Z_F9645DFC_A270_41E5_B2F8_4DE12B667C0F_.wvu.PrintTitles" localSheetId="7" hidden="1">Paddock!$1:$2</definedName>
    <definedName name="Z_F9645DFC_A270_41E5_B2F8_4DE12B667C0F_.wvu.PrintTitles" localSheetId="8" hidden="1">Rauner!$1:$2</definedName>
    <definedName name="Z_F9645DFC_A270_41E5_B2F8_4DE12B667C0F_.wvu.PrintTitles" localSheetId="9" hidden="1">Sherman!$1:$2</definedName>
  </definedNames>
  <calcPr calcId="152511"/>
  <customWorkbookViews>
    <customWorkbookView name="BWS - Personal View" guid="{F9645DFC-A270-41E5-B2F8-4DE12B667C0F}" mergeInterval="0" personalView="1" maximized="1" windowWidth="1831" windowHeight="823" tabRatio="738" activeSheetId="1"/>
  </customWorkbookViews>
</workbook>
</file>

<file path=xl/calcChain.xml><?xml version="1.0" encoding="utf-8"?>
<calcChain xmlns="http://schemas.openxmlformats.org/spreadsheetml/2006/main">
  <c r="B25" i="6" l="1"/>
  <c r="F52" i="1" l="1"/>
  <c r="F50" i="12"/>
  <c r="F14" i="1"/>
  <c r="F34" i="1"/>
  <c r="D48" i="1"/>
  <c r="G66" i="1" l="1"/>
  <c r="G64" i="1"/>
  <c r="F60" i="11" l="1"/>
  <c r="E60" i="11"/>
  <c r="D60" i="11"/>
  <c r="C60" i="11"/>
  <c r="B60" i="11"/>
  <c r="F59" i="11"/>
  <c r="E59" i="11"/>
  <c r="D59" i="11"/>
  <c r="C59" i="11"/>
  <c r="B59" i="11"/>
  <c r="F58" i="11"/>
  <c r="E58" i="11"/>
  <c r="D58" i="11"/>
  <c r="C58" i="11"/>
  <c r="B58" i="11"/>
  <c r="F57" i="11"/>
  <c r="E57" i="11"/>
  <c r="D57" i="11"/>
  <c r="C57" i="11"/>
  <c r="B57" i="11"/>
  <c r="F56" i="11"/>
  <c r="E56" i="11"/>
  <c r="D56" i="11"/>
  <c r="C56" i="11"/>
  <c r="B56" i="11"/>
  <c r="E55" i="11"/>
  <c r="D55" i="11"/>
  <c r="C55" i="11"/>
  <c r="B55" i="11"/>
  <c r="E54" i="11"/>
  <c r="D54" i="11"/>
  <c r="C54" i="11"/>
  <c r="B54" i="11"/>
  <c r="D53" i="11"/>
  <c r="B53" i="11"/>
  <c r="D52" i="11"/>
  <c r="B52" i="11"/>
  <c r="F51" i="11"/>
  <c r="E51" i="11"/>
  <c r="D51" i="11"/>
  <c r="C51" i="11"/>
  <c r="B51" i="11"/>
  <c r="E50" i="11"/>
  <c r="D50" i="11"/>
  <c r="C50" i="11"/>
  <c r="B50" i="11"/>
  <c r="F50" i="11" s="1"/>
  <c r="E49" i="11"/>
  <c r="D49" i="11"/>
  <c r="C49" i="11"/>
  <c r="B49" i="11"/>
  <c r="D48" i="11"/>
  <c r="C48" i="11"/>
  <c r="C52" i="11" s="1"/>
  <c r="B48" i="11"/>
  <c r="F47" i="11"/>
  <c r="E47" i="11"/>
  <c r="D47" i="11"/>
  <c r="C47" i="11"/>
  <c r="B47" i="11"/>
  <c r="F46" i="11"/>
  <c r="E46" i="11"/>
  <c r="D46" i="11"/>
  <c r="C46" i="11"/>
  <c r="B46" i="11"/>
  <c r="F45" i="11"/>
  <c r="E45" i="11"/>
  <c r="D45" i="11"/>
  <c r="C45" i="11"/>
  <c r="B45" i="11"/>
  <c r="F44" i="11"/>
  <c r="E44" i="11"/>
  <c r="D44" i="11"/>
  <c r="C44" i="11"/>
  <c r="B44" i="11"/>
  <c r="F43" i="11"/>
  <c r="E43" i="11"/>
  <c r="D43" i="11"/>
  <c r="C43" i="11"/>
  <c r="B43" i="11"/>
  <c r="F42" i="11"/>
  <c r="E42" i="11"/>
  <c r="D42" i="11"/>
  <c r="C42" i="11"/>
  <c r="B42" i="11"/>
  <c r="F41" i="11"/>
  <c r="E41" i="11"/>
  <c r="D41" i="11"/>
  <c r="C41" i="11"/>
  <c r="B41" i="11"/>
  <c r="F40" i="11"/>
  <c r="E40" i="11"/>
  <c r="D40" i="11"/>
  <c r="C40" i="11"/>
  <c r="B40" i="11"/>
  <c r="F39" i="11"/>
  <c r="E39" i="11"/>
  <c r="D39" i="11"/>
  <c r="C39" i="11"/>
  <c r="B39" i="11"/>
  <c r="F38" i="11"/>
  <c r="E38" i="11"/>
  <c r="D38" i="11"/>
  <c r="C38" i="11"/>
  <c r="B38" i="11"/>
  <c r="F37" i="11"/>
  <c r="E37" i="11"/>
  <c r="D37" i="11"/>
  <c r="C37" i="11"/>
  <c r="B37" i="11"/>
  <c r="F36" i="11"/>
  <c r="E36" i="11"/>
  <c r="D36" i="11"/>
  <c r="C36" i="11"/>
  <c r="B36" i="11"/>
  <c r="F35" i="11"/>
  <c r="E35" i="11"/>
  <c r="D35" i="11"/>
  <c r="C35" i="11"/>
  <c r="B35" i="11"/>
  <c r="F34" i="11"/>
  <c r="E34" i="11"/>
  <c r="D34" i="11"/>
  <c r="C34" i="11"/>
  <c r="B34" i="11"/>
  <c r="F33" i="11"/>
  <c r="E33" i="11"/>
  <c r="D33" i="11"/>
  <c r="C33" i="11"/>
  <c r="B33" i="11"/>
  <c r="F32" i="11"/>
  <c r="E32" i="11"/>
  <c r="D32" i="11"/>
  <c r="C32" i="11"/>
  <c r="B32" i="11"/>
  <c r="F31" i="11"/>
  <c r="E31" i="11"/>
  <c r="D31" i="11"/>
  <c r="C31" i="11"/>
  <c r="B31" i="11"/>
  <c r="F30" i="11"/>
  <c r="E30" i="11"/>
  <c r="D30" i="11"/>
  <c r="C30" i="11"/>
  <c r="B30" i="11"/>
  <c r="F29" i="11"/>
  <c r="E29" i="11"/>
  <c r="D29" i="11"/>
  <c r="C29" i="11"/>
  <c r="B29" i="11"/>
  <c r="F28" i="11"/>
  <c r="E28" i="11"/>
  <c r="D28" i="11"/>
  <c r="C28" i="11"/>
  <c r="B28" i="11"/>
  <c r="F27" i="11"/>
  <c r="E27" i="11"/>
  <c r="D27" i="11"/>
  <c r="C27" i="11"/>
  <c r="B27" i="11"/>
  <c r="E26" i="11"/>
  <c r="D26" i="11"/>
  <c r="C26" i="11"/>
  <c r="B26" i="11"/>
  <c r="F25" i="11"/>
  <c r="E25" i="11"/>
  <c r="D25" i="11"/>
  <c r="C25" i="11"/>
  <c r="B25" i="11"/>
  <c r="F24" i="11"/>
  <c r="E24" i="11"/>
  <c r="D24" i="11"/>
  <c r="C24" i="11"/>
  <c r="B24" i="11"/>
  <c r="F23" i="11"/>
  <c r="E23" i="11"/>
  <c r="D23" i="11"/>
  <c r="C23" i="11"/>
  <c r="B23" i="11"/>
  <c r="F22" i="11"/>
  <c r="E22" i="11"/>
  <c r="D22" i="11"/>
  <c r="C22" i="11"/>
  <c r="B22" i="11"/>
  <c r="F21" i="11"/>
  <c r="E21" i="11"/>
  <c r="D21" i="11"/>
  <c r="C21" i="11"/>
  <c r="B21" i="11"/>
  <c r="F20" i="11"/>
  <c r="E20" i="11"/>
  <c r="D20" i="11"/>
  <c r="C20" i="11"/>
  <c r="B20" i="11"/>
  <c r="F19" i="11"/>
  <c r="E19" i="11"/>
  <c r="D19" i="11"/>
  <c r="C19" i="11"/>
  <c r="B19" i="11"/>
  <c r="F18" i="11"/>
  <c r="E18" i="11"/>
  <c r="D18" i="11"/>
  <c r="C18" i="11"/>
  <c r="B18" i="11"/>
  <c r="F17" i="11"/>
  <c r="E17" i="11"/>
  <c r="D17" i="11"/>
  <c r="C17" i="11"/>
  <c r="B17" i="11"/>
  <c r="F16" i="11"/>
  <c r="E16" i="11"/>
  <c r="D16" i="11"/>
  <c r="C16" i="11"/>
  <c r="B16" i="11"/>
  <c r="E15" i="11"/>
  <c r="D15" i="11"/>
  <c r="C15" i="11"/>
  <c r="B15" i="11"/>
  <c r="F14" i="11"/>
  <c r="E14" i="11"/>
  <c r="D14" i="11"/>
  <c r="C14" i="11"/>
  <c r="B14" i="11"/>
  <c r="F13" i="11"/>
  <c r="D13" i="11"/>
  <c r="C13" i="11"/>
  <c r="E12" i="11"/>
  <c r="D12" i="11"/>
  <c r="C12" i="11"/>
  <c r="D11" i="11"/>
  <c r="C11" i="11"/>
  <c r="E10" i="11"/>
  <c r="D10" i="11"/>
  <c r="C10" i="11"/>
  <c r="D9" i="11"/>
  <c r="C9" i="11"/>
  <c r="E8" i="11"/>
  <c r="D8" i="11"/>
  <c r="C8" i="11"/>
  <c r="D7" i="11"/>
  <c r="C7" i="11"/>
  <c r="E6" i="11"/>
  <c r="D6" i="11"/>
  <c r="C6" i="11"/>
  <c r="D5" i="11"/>
  <c r="C5" i="11"/>
  <c r="E4" i="11"/>
  <c r="D4" i="11"/>
  <c r="C4" i="11"/>
  <c r="F60" i="10"/>
  <c r="E60" i="10"/>
  <c r="D60" i="10"/>
  <c r="C60" i="10"/>
  <c r="F59" i="10"/>
  <c r="F58" i="10"/>
  <c r="F57" i="10"/>
  <c r="E57" i="10"/>
  <c r="F56" i="10"/>
  <c r="E56" i="10"/>
  <c r="F55" i="10"/>
  <c r="F54" i="10"/>
  <c r="F53" i="10"/>
  <c r="E53" i="10"/>
  <c r="D53" i="10"/>
  <c r="C53" i="10"/>
  <c r="F52" i="10"/>
  <c r="E52" i="10"/>
  <c r="D52" i="10"/>
  <c r="C52" i="10"/>
  <c r="F51" i="10"/>
  <c r="E51" i="10"/>
  <c r="D51" i="10"/>
  <c r="C51" i="10"/>
  <c r="F50" i="10"/>
  <c r="E50" i="10"/>
  <c r="D50" i="10"/>
  <c r="C50" i="10"/>
  <c r="F49" i="10"/>
  <c r="F48" i="10"/>
  <c r="E48" i="10"/>
  <c r="D48" i="10"/>
  <c r="C48" i="10"/>
  <c r="F47" i="10"/>
  <c r="F46" i="10"/>
  <c r="E46" i="10"/>
  <c r="F45" i="10"/>
  <c r="F44" i="10"/>
  <c r="E44" i="10"/>
  <c r="F43" i="10"/>
  <c r="F42" i="10"/>
  <c r="E42" i="10"/>
  <c r="F41" i="10"/>
  <c r="F40" i="10"/>
  <c r="E40" i="10"/>
  <c r="F39" i="10"/>
  <c r="F38" i="10"/>
  <c r="E38" i="10"/>
  <c r="F37" i="10"/>
  <c r="F36" i="10"/>
  <c r="E36" i="10"/>
  <c r="F35" i="10"/>
  <c r="F34" i="10"/>
  <c r="E34" i="10"/>
  <c r="F33" i="10"/>
  <c r="F32" i="10"/>
  <c r="E32" i="10"/>
  <c r="F31" i="10"/>
  <c r="F30" i="10"/>
  <c r="E30" i="10"/>
  <c r="F29" i="10"/>
  <c r="F28" i="10"/>
  <c r="E28" i="10"/>
  <c r="F27" i="10"/>
  <c r="F26" i="10"/>
  <c r="F25" i="10"/>
  <c r="E25" i="10"/>
  <c r="D25" i="10"/>
  <c r="C25" i="10"/>
  <c r="B25" i="10"/>
  <c r="F24" i="10"/>
  <c r="F23" i="10"/>
  <c r="F22" i="10"/>
  <c r="F21" i="10"/>
  <c r="F20" i="10"/>
  <c r="F19" i="10"/>
  <c r="E19" i="10"/>
  <c r="F18" i="10"/>
  <c r="F17" i="10"/>
  <c r="E17" i="10"/>
  <c r="F16" i="10"/>
  <c r="F15" i="10"/>
  <c r="F14" i="10"/>
  <c r="E14" i="10"/>
  <c r="D14" i="10"/>
  <c r="C14" i="10"/>
  <c r="F13" i="10"/>
  <c r="E12" i="10"/>
  <c r="E11" i="10"/>
  <c r="E10" i="10"/>
  <c r="E9" i="10"/>
  <c r="E8" i="10"/>
  <c r="F7" i="10"/>
  <c r="E6" i="10"/>
  <c r="F5" i="10"/>
  <c r="E4" i="10"/>
  <c r="F60" i="9"/>
  <c r="E60" i="9"/>
  <c r="D60" i="9"/>
  <c r="C60" i="9"/>
  <c r="F59" i="9"/>
  <c r="F58" i="9"/>
  <c r="F57" i="9"/>
  <c r="F56" i="9"/>
  <c r="F55" i="9"/>
  <c r="F54" i="9"/>
  <c r="F53" i="9"/>
  <c r="E53" i="9"/>
  <c r="D53" i="9"/>
  <c r="C53" i="9"/>
  <c r="F52" i="9"/>
  <c r="E52" i="9"/>
  <c r="D52" i="9"/>
  <c r="C52" i="9"/>
  <c r="F51" i="9"/>
  <c r="E51" i="9"/>
  <c r="D51" i="9"/>
  <c r="C51" i="9"/>
  <c r="F50" i="9"/>
  <c r="E50" i="9"/>
  <c r="D50" i="9"/>
  <c r="C50" i="9"/>
  <c r="F49" i="9"/>
  <c r="F48" i="9"/>
  <c r="E48" i="9"/>
  <c r="D48" i="9"/>
  <c r="C48" i="9"/>
  <c r="F47" i="9"/>
  <c r="F46" i="9"/>
  <c r="E46" i="9"/>
  <c r="F45" i="9"/>
  <c r="F44" i="9"/>
  <c r="E44" i="9"/>
  <c r="F43" i="9"/>
  <c r="F42" i="9"/>
  <c r="E42" i="9"/>
  <c r="F41" i="9"/>
  <c r="F40" i="9"/>
  <c r="E40" i="9"/>
  <c r="F39" i="9"/>
  <c r="F38" i="9"/>
  <c r="E38" i="9"/>
  <c r="F37" i="9"/>
  <c r="F36" i="9"/>
  <c r="E36" i="9"/>
  <c r="F35" i="9"/>
  <c r="F34" i="9"/>
  <c r="E34" i="9"/>
  <c r="F33" i="9"/>
  <c r="F32" i="9"/>
  <c r="E32" i="9"/>
  <c r="F31" i="9"/>
  <c r="F30" i="9"/>
  <c r="E30" i="9"/>
  <c r="F29" i="9"/>
  <c r="F28" i="9"/>
  <c r="E28" i="9"/>
  <c r="F27" i="9"/>
  <c r="F26" i="9"/>
  <c r="F25" i="9"/>
  <c r="E25" i="9"/>
  <c r="D25" i="9"/>
  <c r="C25" i="9"/>
  <c r="F24" i="9"/>
  <c r="F23" i="9"/>
  <c r="F22" i="9"/>
  <c r="F21" i="9"/>
  <c r="F20" i="9"/>
  <c r="F19" i="9"/>
  <c r="E19" i="9"/>
  <c r="F18" i="9"/>
  <c r="F17" i="9"/>
  <c r="E17" i="9"/>
  <c r="F16" i="9"/>
  <c r="F15" i="9"/>
  <c r="F14" i="9"/>
  <c r="E14" i="9"/>
  <c r="D14" i="9"/>
  <c r="C14" i="9"/>
  <c r="F13" i="9"/>
  <c r="E12" i="9"/>
  <c r="E11" i="9"/>
  <c r="E10" i="9"/>
  <c r="E9" i="9"/>
  <c r="E8" i="9"/>
  <c r="F7" i="9"/>
  <c r="E6" i="9"/>
  <c r="F5" i="9"/>
  <c r="E4" i="9"/>
  <c r="F60" i="12"/>
  <c r="D60" i="12"/>
  <c r="C60" i="12"/>
  <c r="F59" i="12"/>
  <c r="F58" i="12"/>
  <c r="F57" i="12"/>
  <c r="F55" i="12"/>
  <c r="F54" i="12"/>
  <c r="F53" i="12"/>
  <c r="E53" i="12"/>
  <c r="D53" i="12"/>
  <c r="C53" i="12"/>
  <c r="F52" i="12"/>
  <c r="E52" i="12"/>
  <c r="D52" i="12"/>
  <c r="C52" i="12"/>
  <c r="F51" i="12"/>
  <c r="E51" i="12"/>
  <c r="D51" i="12"/>
  <c r="C51" i="12"/>
  <c r="E50" i="12"/>
  <c r="D50" i="12"/>
  <c r="C50" i="12"/>
  <c r="F49" i="12"/>
  <c r="F48" i="12"/>
  <c r="E48" i="12"/>
  <c r="D48" i="12"/>
  <c r="C48" i="12"/>
  <c r="F47" i="12"/>
  <c r="F46" i="12"/>
  <c r="E46" i="12"/>
  <c r="F45" i="12"/>
  <c r="F44" i="12"/>
  <c r="E44" i="12"/>
  <c r="F43" i="12"/>
  <c r="F42" i="12"/>
  <c r="E42" i="12"/>
  <c r="F41" i="12"/>
  <c r="F40" i="12"/>
  <c r="E40" i="12"/>
  <c r="F39" i="12"/>
  <c r="F38" i="12"/>
  <c r="E38" i="12"/>
  <c r="F37" i="12"/>
  <c r="F36" i="12"/>
  <c r="E36" i="12"/>
  <c r="F35" i="12"/>
  <c r="F34" i="12"/>
  <c r="E34" i="12"/>
  <c r="F33" i="12"/>
  <c r="F32" i="12"/>
  <c r="E32" i="12"/>
  <c r="F31" i="12"/>
  <c r="F30" i="12"/>
  <c r="E30" i="12"/>
  <c r="F29" i="12"/>
  <c r="F28" i="12"/>
  <c r="E28" i="12"/>
  <c r="F27" i="12"/>
  <c r="F26" i="12"/>
  <c r="F25" i="12"/>
  <c r="E25" i="12"/>
  <c r="D25" i="12"/>
  <c r="C25" i="12"/>
  <c r="F24" i="12"/>
  <c r="F23" i="12"/>
  <c r="F22" i="12"/>
  <c r="F21" i="12"/>
  <c r="F20" i="12"/>
  <c r="F19" i="12"/>
  <c r="E19" i="12"/>
  <c r="F18" i="12"/>
  <c r="F17" i="12"/>
  <c r="E17" i="12"/>
  <c r="F16" i="12"/>
  <c r="F15" i="12"/>
  <c r="F14" i="12"/>
  <c r="E14" i="12"/>
  <c r="D14" i="12"/>
  <c r="C14" i="12"/>
  <c r="F13" i="12"/>
  <c r="E12" i="12"/>
  <c r="E11" i="12"/>
  <c r="E10" i="12"/>
  <c r="E9" i="12"/>
  <c r="E8" i="12"/>
  <c r="F7" i="12"/>
  <c r="E6" i="12"/>
  <c r="F5" i="12"/>
  <c r="E4" i="12"/>
  <c r="F60" i="13"/>
  <c r="E60" i="13"/>
  <c r="D60" i="13"/>
  <c r="C60" i="13"/>
  <c r="F59" i="13"/>
  <c r="E59" i="13"/>
  <c r="F58" i="13"/>
  <c r="F57" i="13"/>
  <c r="E57" i="13"/>
  <c r="F56" i="13"/>
  <c r="E56" i="13"/>
  <c r="F55" i="13"/>
  <c r="F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9" i="13"/>
  <c r="F48" i="13"/>
  <c r="E48" i="13"/>
  <c r="D48" i="13"/>
  <c r="C48" i="13"/>
  <c r="F47" i="13"/>
  <c r="F46" i="13"/>
  <c r="E46" i="13"/>
  <c r="F45" i="13"/>
  <c r="F44" i="13"/>
  <c r="E44" i="13"/>
  <c r="F43" i="13"/>
  <c r="F42" i="13"/>
  <c r="E42" i="13"/>
  <c r="F41" i="13"/>
  <c r="F40" i="13"/>
  <c r="E40" i="13"/>
  <c r="F39" i="13"/>
  <c r="F38" i="13"/>
  <c r="E38" i="13"/>
  <c r="F37" i="13"/>
  <c r="F36" i="13"/>
  <c r="E36" i="13"/>
  <c r="F35" i="13"/>
  <c r="F34" i="13"/>
  <c r="E34" i="13"/>
  <c r="F33" i="13"/>
  <c r="F32" i="13"/>
  <c r="E32" i="13"/>
  <c r="F31" i="13"/>
  <c r="F30" i="13"/>
  <c r="E30" i="13"/>
  <c r="F29" i="13"/>
  <c r="F28" i="13"/>
  <c r="E28" i="13"/>
  <c r="F27" i="13"/>
  <c r="F26" i="13"/>
  <c r="F25" i="13"/>
  <c r="E25" i="13"/>
  <c r="D25" i="13"/>
  <c r="C25" i="13"/>
  <c r="F24" i="13"/>
  <c r="F23" i="13"/>
  <c r="F22" i="13"/>
  <c r="F21" i="13"/>
  <c r="F20" i="13"/>
  <c r="F19" i="13"/>
  <c r="E19" i="13"/>
  <c r="F18" i="13"/>
  <c r="F17" i="13"/>
  <c r="E17" i="13"/>
  <c r="F16" i="13"/>
  <c r="F15" i="13"/>
  <c r="F14" i="13"/>
  <c r="E14" i="13"/>
  <c r="D14" i="13"/>
  <c r="C14" i="13"/>
  <c r="F13" i="13"/>
  <c r="E12" i="13"/>
  <c r="E11" i="13"/>
  <c r="E10" i="13"/>
  <c r="E9" i="13"/>
  <c r="E8" i="13"/>
  <c r="F7" i="13"/>
  <c r="E6" i="13"/>
  <c r="F5" i="13"/>
  <c r="E4" i="13"/>
  <c r="F60" i="6"/>
  <c r="E60" i="6"/>
  <c r="D60" i="6"/>
  <c r="C60" i="6"/>
  <c r="F59" i="6"/>
  <c r="E59" i="6"/>
  <c r="F58" i="6"/>
  <c r="F57" i="6"/>
  <c r="E57" i="6"/>
  <c r="F56" i="6"/>
  <c r="E56" i="6"/>
  <c r="F55" i="6"/>
  <c r="F54" i="6"/>
  <c r="F53" i="6"/>
  <c r="E53" i="6"/>
  <c r="D53" i="6"/>
  <c r="C53" i="6"/>
  <c r="F52" i="6"/>
  <c r="E52" i="6"/>
  <c r="D52" i="6"/>
  <c r="C52" i="6"/>
  <c r="F51" i="6"/>
  <c r="E51" i="6"/>
  <c r="D51" i="6"/>
  <c r="C51" i="6"/>
  <c r="F50" i="6"/>
  <c r="E50" i="6"/>
  <c r="D50" i="6"/>
  <c r="C50" i="6"/>
  <c r="F49" i="6"/>
  <c r="F48" i="6"/>
  <c r="E48" i="6"/>
  <c r="D48" i="6"/>
  <c r="C48" i="6"/>
  <c r="F47" i="6"/>
  <c r="F46" i="6"/>
  <c r="E46" i="6"/>
  <c r="F45" i="6"/>
  <c r="F44" i="6"/>
  <c r="E44" i="6"/>
  <c r="F43" i="6"/>
  <c r="F42" i="6"/>
  <c r="E42" i="6"/>
  <c r="F41" i="6"/>
  <c r="F40" i="6"/>
  <c r="E40" i="6"/>
  <c r="F39" i="6"/>
  <c r="F38" i="6"/>
  <c r="E38" i="6"/>
  <c r="F37" i="6"/>
  <c r="F36" i="6"/>
  <c r="E36" i="6"/>
  <c r="F35" i="6"/>
  <c r="F34" i="6"/>
  <c r="E34" i="6"/>
  <c r="F33" i="6"/>
  <c r="F32" i="6"/>
  <c r="E32" i="6"/>
  <c r="F31" i="6"/>
  <c r="F30" i="6"/>
  <c r="E30" i="6"/>
  <c r="F29" i="6"/>
  <c r="F28" i="6"/>
  <c r="E28" i="6"/>
  <c r="F27" i="6"/>
  <c r="F26" i="6"/>
  <c r="F25" i="6"/>
  <c r="E25" i="6"/>
  <c r="D25" i="6"/>
  <c r="C25" i="6"/>
  <c r="F24" i="6"/>
  <c r="F23" i="6"/>
  <c r="F22" i="6"/>
  <c r="F21" i="6"/>
  <c r="F20" i="6"/>
  <c r="F19" i="6"/>
  <c r="E19" i="6"/>
  <c r="F18" i="6"/>
  <c r="F17" i="6"/>
  <c r="E17" i="6"/>
  <c r="F16" i="6"/>
  <c r="F15" i="6"/>
  <c r="F14" i="6"/>
  <c r="E14" i="6"/>
  <c r="D14" i="6"/>
  <c r="C14" i="6"/>
  <c r="F13" i="6"/>
  <c r="E12" i="6"/>
  <c r="E11" i="6"/>
  <c r="E10" i="6"/>
  <c r="E9" i="6"/>
  <c r="E8" i="6"/>
  <c r="F7" i="6"/>
  <c r="E6" i="6"/>
  <c r="F5" i="6"/>
  <c r="E4" i="6"/>
  <c r="F60" i="5"/>
  <c r="E60" i="5"/>
  <c r="D60" i="5"/>
  <c r="C60" i="5"/>
  <c r="F59" i="5"/>
  <c r="E59" i="5"/>
  <c r="F58" i="5"/>
  <c r="F57" i="5"/>
  <c r="E57" i="5"/>
  <c r="F56" i="5"/>
  <c r="E56" i="5"/>
  <c r="F55" i="5"/>
  <c r="F54" i="5"/>
  <c r="F53" i="5"/>
  <c r="E53" i="5"/>
  <c r="D53" i="5"/>
  <c r="C53" i="5"/>
  <c r="F52" i="5"/>
  <c r="E52" i="5"/>
  <c r="D52" i="5"/>
  <c r="C52" i="5"/>
  <c r="F51" i="5"/>
  <c r="E51" i="5"/>
  <c r="D51" i="5"/>
  <c r="C51" i="5"/>
  <c r="F50" i="5"/>
  <c r="E50" i="5"/>
  <c r="D50" i="5"/>
  <c r="C50" i="5"/>
  <c r="F49" i="5"/>
  <c r="F48" i="5"/>
  <c r="E48" i="5"/>
  <c r="D48" i="5"/>
  <c r="C48" i="5"/>
  <c r="F47" i="5"/>
  <c r="F46" i="5"/>
  <c r="E46" i="5"/>
  <c r="F45" i="5"/>
  <c r="F44" i="5"/>
  <c r="E44" i="5"/>
  <c r="F43" i="5"/>
  <c r="F42" i="5"/>
  <c r="E42" i="5"/>
  <c r="F41" i="5"/>
  <c r="F40" i="5"/>
  <c r="E40" i="5"/>
  <c r="F39" i="5"/>
  <c r="F38" i="5"/>
  <c r="E38" i="5"/>
  <c r="F37" i="5"/>
  <c r="F36" i="5"/>
  <c r="E36" i="5"/>
  <c r="F35" i="5"/>
  <c r="F34" i="5"/>
  <c r="E34" i="5"/>
  <c r="F33" i="5"/>
  <c r="F32" i="5"/>
  <c r="E32" i="5"/>
  <c r="F31" i="5"/>
  <c r="F30" i="5"/>
  <c r="E30" i="5"/>
  <c r="F29" i="5"/>
  <c r="F28" i="5"/>
  <c r="E28" i="5"/>
  <c r="F27" i="5"/>
  <c r="F26" i="5"/>
  <c r="F25" i="5"/>
  <c r="E25" i="5"/>
  <c r="D25" i="5"/>
  <c r="C25" i="5"/>
  <c r="B25" i="5"/>
  <c r="F24" i="5"/>
  <c r="F23" i="5"/>
  <c r="F22" i="5"/>
  <c r="F21" i="5"/>
  <c r="F20" i="5"/>
  <c r="F19" i="5"/>
  <c r="E19" i="5"/>
  <c r="F18" i="5"/>
  <c r="F17" i="5"/>
  <c r="E17" i="5"/>
  <c r="F16" i="5"/>
  <c r="F15" i="5"/>
  <c r="F14" i="5"/>
  <c r="E14" i="5"/>
  <c r="D14" i="5"/>
  <c r="C14" i="5"/>
  <c r="F13" i="5"/>
  <c r="E12" i="5"/>
  <c r="E11" i="5"/>
  <c r="E10" i="5"/>
  <c r="E9" i="5"/>
  <c r="E8" i="5"/>
  <c r="F7" i="5"/>
  <c r="E6" i="5"/>
  <c r="F5" i="5"/>
  <c r="E4" i="5"/>
  <c r="F60" i="4"/>
  <c r="E60" i="4"/>
  <c r="D60" i="4"/>
  <c r="C60" i="4"/>
  <c r="F59" i="4"/>
  <c r="E59" i="4"/>
  <c r="F58" i="4"/>
  <c r="F57" i="4"/>
  <c r="E57" i="4"/>
  <c r="F56" i="4"/>
  <c r="E56" i="4"/>
  <c r="F55" i="4"/>
  <c r="F54" i="4"/>
  <c r="D53" i="4"/>
  <c r="E52" i="4"/>
  <c r="F52" i="4" s="1"/>
  <c r="D52" i="4"/>
  <c r="C52" i="4"/>
  <c r="C53" i="4" s="1"/>
  <c r="E53" i="4" s="1"/>
  <c r="F53" i="4" s="1"/>
  <c r="F51" i="4"/>
  <c r="E51" i="4"/>
  <c r="D51" i="4"/>
  <c r="C51" i="4"/>
  <c r="F50" i="4"/>
  <c r="E50" i="4"/>
  <c r="D50" i="4"/>
  <c r="C50" i="4"/>
  <c r="F49" i="4"/>
  <c r="D48" i="4"/>
  <c r="C48" i="4"/>
  <c r="E48" i="4" s="1"/>
  <c r="F47" i="4"/>
  <c r="E46" i="4"/>
  <c r="F45" i="4"/>
  <c r="F44" i="4"/>
  <c r="E44" i="4"/>
  <c r="F43" i="4"/>
  <c r="F42" i="4"/>
  <c r="E42" i="4"/>
  <c r="F41" i="4"/>
  <c r="F40" i="4"/>
  <c r="E38" i="4"/>
  <c r="E36" i="4"/>
  <c r="E34" i="4"/>
  <c r="F33" i="4"/>
  <c r="E32" i="4"/>
  <c r="E30" i="4"/>
  <c r="E28" i="4"/>
  <c r="F27" i="4"/>
  <c r="F26" i="4"/>
  <c r="F25" i="4"/>
  <c r="E25" i="4"/>
  <c r="C25" i="4"/>
  <c r="B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F17" i="4"/>
  <c r="E17" i="4"/>
  <c r="F16" i="4"/>
  <c r="F15" i="4"/>
  <c r="F14" i="4"/>
  <c r="E14" i="4"/>
  <c r="D14" i="4"/>
  <c r="C14" i="4"/>
  <c r="F13" i="4"/>
  <c r="E12" i="4"/>
  <c r="E11" i="4"/>
  <c r="E10" i="4"/>
  <c r="E9" i="4"/>
  <c r="E8" i="4"/>
  <c r="F7" i="4"/>
  <c r="E6" i="4"/>
  <c r="F5" i="4"/>
  <c r="E4" i="4"/>
  <c r="F60" i="3"/>
  <c r="E60" i="3"/>
  <c r="D60" i="3"/>
  <c r="C60" i="3"/>
  <c r="F59" i="3"/>
  <c r="E59" i="3"/>
  <c r="F58" i="3"/>
  <c r="F57" i="3"/>
  <c r="E57" i="3"/>
  <c r="F56" i="3"/>
  <c r="E56" i="3"/>
  <c r="F55" i="3"/>
  <c r="F54" i="3"/>
  <c r="F53" i="3"/>
  <c r="E53" i="3"/>
  <c r="D53" i="3"/>
  <c r="C53" i="3"/>
  <c r="F52" i="3"/>
  <c r="E52" i="3"/>
  <c r="D52" i="3"/>
  <c r="C52" i="3"/>
  <c r="F51" i="3"/>
  <c r="E51" i="3"/>
  <c r="D51" i="3"/>
  <c r="C51" i="3"/>
  <c r="F50" i="3"/>
  <c r="E50" i="3"/>
  <c r="D50" i="3"/>
  <c r="C50" i="3"/>
  <c r="F49" i="3"/>
  <c r="F48" i="3"/>
  <c r="E48" i="3"/>
  <c r="D48" i="3"/>
  <c r="C48" i="3"/>
  <c r="F47" i="3"/>
  <c r="F46" i="3"/>
  <c r="E46" i="3"/>
  <c r="F45" i="3"/>
  <c r="F44" i="3"/>
  <c r="E44" i="3"/>
  <c r="F43" i="3"/>
  <c r="F42" i="3"/>
  <c r="E42" i="3"/>
  <c r="F41" i="3"/>
  <c r="F40" i="3"/>
  <c r="E40" i="3"/>
  <c r="F39" i="3"/>
  <c r="F38" i="3"/>
  <c r="E38" i="3"/>
  <c r="F37" i="3"/>
  <c r="F36" i="3"/>
  <c r="E36" i="3"/>
  <c r="F35" i="3"/>
  <c r="F34" i="3"/>
  <c r="E34" i="3"/>
  <c r="F33" i="3"/>
  <c r="F32" i="3"/>
  <c r="E32" i="3"/>
  <c r="F31" i="3"/>
  <c r="F30" i="3"/>
  <c r="E30" i="3"/>
  <c r="F29" i="3"/>
  <c r="F28" i="3"/>
  <c r="E28" i="3"/>
  <c r="F27" i="3"/>
  <c r="F26" i="3"/>
  <c r="F25" i="3"/>
  <c r="E25" i="3"/>
  <c r="D25" i="3"/>
  <c r="C25" i="3"/>
  <c r="F24" i="3"/>
  <c r="F23" i="3"/>
  <c r="F22" i="3"/>
  <c r="F21" i="3"/>
  <c r="F20" i="3"/>
  <c r="F19" i="3"/>
  <c r="E19" i="3"/>
  <c r="F18" i="3"/>
  <c r="F17" i="3"/>
  <c r="E17" i="3"/>
  <c r="F16" i="3"/>
  <c r="F15" i="3"/>
  <c r="F14" i="3"/>
  <c r="E14" i="3"/>
  <c r="D14" i="3"/>
  <c r="C14" i="3"/>
  <c r="F13" i="3"/>
  <c r="E12" i="3"/>
  <c r="E11" i="3"/>
  <c r="E10" i="3"/>
  <c r="E9" i="3"/>
  <c r="E8" i="3"/>
  <c r="F7" i="3"/>
  <c r="E6" i="3"/>
  <c r="F5" i="3"/>
  <c r="E4" i="3"/>
  <c r="F60" i="2"/>
  <c r="E60" i="2"/>
  <c r="D60" i="2"/>
  <c r="C60" i="2"/>
  <c r="F59" i="2"/>
  <c r="E59" i="2"/>
  <c r="F58" i="2"/>
  <c r="F57" i="2"/>
  <c r="E57" i="2"/>
  <c r="F56" i="2"/>
  <c r="E56" i="2"/>
  <c r="F55" i="2"/>
  <c r="F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F48" i="2"/>
  <c r="E48" i="2"/>
  <c r="D48" i="2"/>
  <c r="C48" i="2"/>
  <c r="F47" i="2"/>
  <c r="F46" i="2"/>
  <c r="E46" i="2"/>
  <c r="F45" i="2"/>
  <c r="F44" i="2"/>
  <c r="E44" i="2"/>
  <c r="F43" i="2"/>
  <c r="E42" i="2"/>
  <c r="F41" i="2"/>
  <c r="F40" i="2"/>
  <c r="E40" i="2"/>
  <c r="F39" i="2"/>
  <c r="F38" i="2"/>
  <c r="E38" i="2"/>
  <c r="F37" i="2"/>
  <c r="F36" i="2"/>
  <c r="E36" i="2"/>
  <c r="F35" i="2"/>
  <c r="F34" i="2"/>
  <c r="E34" i="2"/>
  <c r="F33" i="2"/>
  <c r="F32" i="2"/>
  <c r="E32" i="2"/>
  <c r="F31" i="2"/>
  <c r="F30" i="2"/>
  <c r="E30" i="2"/>
  <c r="F29" i="2"/>
  <c r="F28" i="2"/>
  <c r="E28" i="2"/>
  <c r="F27" i="2"/>
  <c r="F26" i="2"/>
  <c r="F25" i="2"/>
  <c r="E25" i="2"/>
  <c r="D25" i="2"/>
  <c r="C25" i="2"/>
  <c r="B25" i="2"/>
  <c r="F24" i="2"/>
  <c r="F23" i="2"/>
  <c r="F22" i="2"/>
  <c r="F21" i="2"/>
  <c r="F20" i="2"/>
  <c r="F19" i="2"/>
  <c r="E19" i="2"/>
  <c r="F18" i="2"/>
  <c r="F17" i="2"/>
  <c r="E17" i="2"/>
  <c r="F16" i="2"/>
  <c r="F15" i="2"/>
  <c r="F14" i="2"/>
  <c r="E14" i="2"/>
  <c r="D14" i="2"/>
  <c r="C14" i="2"/>
  <c r="E12" i="2"/>
  <c r="E11" i="2"/>
  <c r="E10" i="2"/>
  <c r="F9" i="2"/>
  <c r="E9" i="2"/>
  <c r="E8" i="2"/>
  <c r="F7" i="2"/>
  <c r="E6" i="2"/>
  <c r="F5" i="2"/>
  <c r="E4" i="2"/>
  <c r="F73" i="1"/>
  <c r="E73" i="1"/>
  <c r="D73" i="1"/>
  <c r="C73" i="1"/>
  <c r="B73" i="1"/>
  <c r="F72" i="1"/>
  <c r="E72" i="1"/>
  <c r="F71" i="1"/>
  <c r="E71" i="1"/>
  <c r="D71" i="1"/>
  <c r="C71" i="1"/>
  <c r="B71" i="1"/>
  <c r="F68" i="1"/>
  <c r="E68" i="1"/>
  <c r="E67" i="1"/>
  <c r="E66" i="1"/>
  <c r="E65" i="1"/>
  <c r="E64" i="1"/>
  <c r="E63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C58" i="1"/>
  <c r="B58" i="1"/>
  <c r="F57" i="1"/>
  <c r="E57" i="1"/>
  <c r="D57" i="1"/>
  <c r="C57" i="1"/>
  <c r="B57" i="1"/>
  <c r="F56" i="1"/>
  <c r="E56" i="1"/>
  <c r="D56" i="1"/>
  <c r="C56" i="1"/>
  <c r="B56" i="1"/>
  <c r="B55" i="1"/>
  <c r="B54" i="1"/>
  <c r="D53" i="1"/>
  <c r="B53" i="1"/>
  <c r="D52" i="1"/>
  <c r="C52" i="1"/>
  <c r="E52" i="1" s="1"/>
  <c r="B52" i="1"/>
  <c r="F51" i="1"/>
  <c r="E51" i="1"/>
  <c r="D51" i="1"/>
  <c r="C51" i="1"/>
  <c r="B51" i="1"/>
  <c r="E50" i="1"/>
  <c r="D50" i="1"/>
  <c r="C50" i="1"/>
  <c r="B50" i="1"/>
  <c r="F50" i="1" s="1"/>
  <c r="B49" i="1"/>
  <c r="B48" i="1"/>
  <c r="B47" i="1"/>
  <c r="F46" i="1"/>
  <c r="E46" i="1"/>
  <c r="D46" i="1"/>
  <c r="C46" i="1"/>
  <c r="B46" i="1"/>
  <c r="B45" i="1"/>
  <c r="F44" i="1"/>
  <c r="E44" i="1"/>
  <c r="D44" i="1"/>
  <c r="C44" i="1"/>
  <c r="B44" i="1"/>
  <c r="B43" i="1"/>
  <c r="F42" i="1"/>
  <c r="E42" i="1"/>
  <c r="D42" i="1"/>
  <c r="C42" i="1"/>
  <c r="B42" i="1"/>
  <c r="B41" i="1"/>
  <c r="F40" i="1"/>
  <c r="E40" i="1"/>
  <c r="D40" i="1"/>
  <c r="C40" i="1"/>
  <c r="B40" i="1"/>
  <c r="B39" i="1"/>
  <c r="F38" i="1"/>
  <c r="E38" i="1"/>
  <c r="D38" i="1"/>
  <c r="C38" i="1"/>
  <c r="B38" i="1"/>
  <c r="B37" i="1"/>
  <c r="F36" i="1"/>
  <c r="E36" i="1"/>
  <c r="D36" i="1"/>
  <c r="C36" i="1"/>
  <c r="B36" i="1"/>
  <c r="B35" i="1"/>
  <c r="G34" i="1"/>
  <c r="E34" i="1"/>
  <c r="D34" i="1"/>
  <c r="C34" i="1"/>
  <c r="B34" i="1"/>
  <c r="B33" i="1"/>
  <c r="F32" i="1"/>
  <c r="E32" i="1"/>
  <c r="D32" i="1"/>
  <c r="C32" i="1"/>
  <c r="B32" i="1"/>
  <c r="B31" i="1"/>
  <c r="F30" i="1"/>
  <c r="E30" i="1"/>
  <c r="D30" i="1"/>
  <c r="C30" i="1"/>
  <c r="B30" i="1"/>
  <c r="B29" i="1"/>
  <c r="D28" i="1"/>
  <c r="C28" i="1"/>
  <c r="C48" i="1" s="1"/>
  <c r="E48" i="1" s="1"/>
  <c r="F48" i="1" s="1"/>
  <c r="B28" i="1"/>
  <c r="B27" i="1"/>
  <c r="B26" i="1"/>
  <c r="E25" i="1"/>
  <c r="D25" i="1"/>
  <c r="C25" i="1"/>
  <c r="B25" i="1"/>
  <c r="F25" i="1" s="1"/>
  <c r="B24" i="1"/>
  <c r="F23" i="1"/>
  <c r="E23" i="1"/>
  <c r="D23" i="1"/>
  <c r="B23" i="1"/>
  <c r="E22" i="1"/>
  <c r="D22" i="1"/>
  <c r="B22" i="1"/>
  <c r="F21" i="1"/>
  <c r="E21" i="1"/>
  <c r="D21" i="1"/>
  <c r="C21" i="1"/>
  <c r="B21" i="1"/>
  <c r="E20" i="1"/>
  <c r="D20" i="1"/>
  <c r="B20" i="1"/>
  <c r="F19" i="1"/>
  <c r="E19" i="1"/>
  <c r="D19" i="1"/>
  <c r="C19" i="1"/>
  <c r="B19" i="1"/>
  <c r="B18" i="1"/>
  <c r="F17" i="1"/>
  <c r="E17" i="1"/>
  <c r="D17" i="1"/>
  <c r="C17" i="1"/>
  <c r="B17" i="1"/>
  <c r="B16" i="1"/>
  <c r="B15" i="1"/>
  <c r="E14" i="1"/>
  <c r="D14" i="1"/>
  <c r="C14" i="1"/>
  <c r="B14" i="1"/>
  <c r="B13" i="1"/>
  <c r="E12" i="1"/>
  <c r="D12" i="1"/>
  <c r="C12" i="1"/>
  <c r="B12" i="1"/>
  <c r="E11" i="1"/>
  <c r="B11" i="1"/>
  <c r="E10" i="1"/>
  <c r="D10" i="1"/>
  <c r="C10" i="1"/>
  <c r="B10" i="1"/>
  <c r="E9" i="1"/>
  <c r="C9" i="1"/>
  <c r="B9" i="1"/>
  <c r="E8" i="1"/>
  <c r="D8" i="1"/>
  <c r="C8" i="1"/>
  <c r="B8" i="1"/>
  <c r="B7" i="1"/>
  <c r="E6" i="1"/>
  <c r="D6" i="1"/>
  <c r="C6" i="1"/>
  <c r="B6" i="1"/>
  <c r="B5" i="1"/>
  <c r="E4" i="1"/>
  <c r="D4" i="1"/>
  <c r="C4" i="1"/>
  <c r="B4" i="1"/>
  <c r="C53" i="11" l="1"/>
  <c r="E53" i="11" s="1"/>
  <c r="F53" i="11" s="1"/>
  <c r="E52" i="11"/>
  <c r="F52" i="11" s="1"/>
  <c r="E48" i="11"/>
  <c r="F48" i="11" s="1"/>
  <c r="F48" i="4"/>
  <c r="E28" i="1"/>
  <c r="F28" i="1" s="1"/>
  <c r="C53" i="1"/>
  <c r="E53" i="1" s="1"/>
  <c r="F53" i="1" s="1"/>
  <c r="F61" i="1" s="1"/>
  <c r="H44" i="1" l="1"/>
  <c r="G44" i="1"/>
</calcChain>
</file>

<file path=xl/comments1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10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11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2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3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4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5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6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7.xml><?xml version="1.0" encoding="utf-8"?>
<comments xmlns="http://schemas.openxmlformats.org/spreadsheetml/2006/main">
  <authors>
    <author>Barbara W. Sterling</author>
    <author>Barbara_W_Sterling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Barbara W. Sterling:</t>
        </r>
        <r>
          <rPr>
            <sz val="9"/>
            <color indexed="81"/>
            <rFont val="Tahoma"/>
            <family val="2"/>
          </rPr>
          <t xml:space="preserve">
Using holdings from 7/11/13 bib file
</t>
        </r>
      </text>
    </comment>
    <comment ref="A6" authorId="1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8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9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sharedStrings.xml><?xml version="1.0" encoding="utf-8"?>
<sst xmlns="http://schemas.openxmlformats.org/spreadsheetml/2006/main" count="533" uniqueCount="75">
  <si>
    <t>Books</t>
  </si>
  <si>
    <t>Microforms</t>
  </si>
  <si>
    <t>Serial Vols.</t>
  </si>
  <si>
    <t>TOTAL</t>
  </si>
  <si>
    <t>Other</t>
  </si>
  <si>
    <t>Rauner</t>
  </si>
  <si>
    <t>Slides</t>
  </si>
  <si>
    <t>Paddock</t>
  </si>
  <si>
    <t>Kresge</t>
  </si>
  <si>
    <t>Dana</t>
  </si>
  <si>
    <t>Baker</t>
  </si>
  <si>
    <t>Govt docs</t>
  </si>
  <si>
    <t>Printed Material</t>
  </si>
  <si>
    <t>CD-Roms</t>
  </si>
  <si>
    <t>Sound Rec.</t>
  </si>
  <si>
    <t>Video</t>
  </si>
  <si>
    <t>Motion Picture/Film</t>
  </si>
  <si>
    <t>Manuscripts</t>
  </si>
  <si>
    <t>Photographs</t>
  </si>
  <si>
    <t>Other Formats</t>
  </si>
  <si>
    <t>Cook</t>
  </si>
  <si>
    <t>Feldberg</t>
  </si>
  <si>
    <t>Sherman</t>
  </si>
  <si>
    <t>Cumulative Printed</t>
  </si>
  <si>
    <t>Film</t>
  </si>
  <si>
    <t>Fiche</t>
  </si>
  <si>
    <t>Holdings</t>
  </si>
  <si>
    <t>Added</t>
  </si>
  <si>
    <t>Discarded</t>
  </si>
  <si>
    <t>Manuscripts (linear feet)</t>
  </si>
  <si>
    <t>Current serial titles</t>
  </si>
  <si>
    <t>Serials (printed)</t>
  </si>
  <si>
    <t>Serials (microform)</t>
  </si>
  <si>
    <t>Network Resources</t>
  </si>
  <si>
    <t>Continuing Resources</t>
  </si>
  <si>
    <t>Collections &amp; Databases</t>
  </si>
  <si>
    <t>Biomedical</t>
  </si>
  <si>
    <t>Dana &amp; Matthews-Fuller</t>
  </si>
  <si>
    <t>Printed</t>
  </si>
  <si>
    <t>E monographs</t>
  </si>
  <si>
    <t>Net</t>
  </si>
  <si>
    <t xml:space="preserve">Card </t>
  </si>
  <si>
    <t xml:space="preserve">Print </t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</si>
  <si>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Printed Volumes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</si>
  <si>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Microforms</t>
    </r>
  </si>
  <si>
    <r>
      <t>TOTAL</t>
    </r>
    <r>
      <rPr>
        <sz val="10"/>
        <rFont val="Arial"/>
        <family val="2"/>
      </rPr>
      <t xml:space="preserve"> Other Formats</t>
    </r>
  </si>
  <si>
    <t>Serials (electronic)</t>
  </si>
  <si>
    <t>Serials (other non-print)</t>
  </si>
  <si>
    <t>Matthews-Fuller Health Sciences</t>
  </si>
  <si>
    <t>From Kathy Walkers serials subs stats</t>
  </si>
  <si>
    <t xml:space="preserve">using 856 electronic journal </t>
  </si>
  <si>
    <t>using 856 electronic  database</t>
  </si>
  <si>
    <t xml:space="preserve">using 856 electronic book </t>
  </si>
  <si>
    <t>From above</t>
  </si>
  <si>
    <t>n/a</t>
  </si>
  <si>
    <t>"books"</t>
  </si>
  <si>
    <t>FY13</t>
  </si>
  <si>
    <t>DVD-ROM/Diskettes</t>
  </si>
  <si>
    <t>Maps-Including Mon class. as Atlases</t>
  </si>
  <si>
    <t>Maps-Including Mon class. as Atlases-Including Mon class. as Atlases</t>
  </si>
  <si>
    <t>Storage Books</t>
  </si>
  <si>
    <t>Storage Serials</t>
  </si>
  <si>
    <t>Streaming Audio</t>
  </si>
  <si>
    <t>Streaming Video</t>
  </si>
  <si>
    <t>using 856 streaming audio - added category in FY13</t>
  </si>
  <si>
    <t>using 856 streaming video - added category in FY13</t>
  </si>
  <si>
    <t>E -Monographs</t>
  </si>
  <si>
    <t xml:space="preserve">Cumulative Micro </t>
  </si>
  <si>
    <t>Cumulative Other Formats</t>
  </si>
  <si>
    <t>FY14</t>
  </si>
  <si>
    <t>Order review file of all open electronic journals-order form =c, status not z, d (check for dates and reason) bib status not n, d,w (check reason) and then gathered by selector</t>
  </si>
  <si>
    <t>All libraries FY14</t>
  </si>
  <si>
    <t>For Dana and Matthews Fuller using the Collection Growth starting figures from Fall 2013 and then "discarding" to match what is more appropriate.</t>
  </si>
  <si>
    <t>Using Bib File Information</t>
  </si>
  <si>
    <t>Fudged discard figures to match bib 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</si>
</sst>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0_);[Red]\(0\)"/>
  </numFmts>
  <fonts count="26">
    <font>
      <sz val="9"/>
      <name val="Geneva"/>
    </font>
    <font>
      <sz val="9"/>
      <name val="Geneva"/>
      <family val="2"/>
    </font>
    <font>
      <sz val="8"/>
      <name val="Geneva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Geneva"/>
      <family val="2"/>
    </font>
    <font>
      <b/>
      <sz val="10"/>
      <name val="Geneva"/>
      <family val="2"/>
    </font>
    <font>
      <sz val="10"/>
      <name val="Helv"/>
    </font>
    <font>
      <i/>
      <sz val="10"/>
      <name val="Arial"/>
      <family val="2"/>
    </font>
    <font>
      <b/>
      <sz val="1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Geneva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theme="6" tint="-0.499984740745262"/>
      <name val="Geneva"/>
      <family val="2"/>
    </font>
    <font>
      <sz val="10"/>
      <color theme="6" tint="-0.499984740745262"/>
      <name val="Arial"/>
      <family val="2"/>
    </font>
    <font>
      <sz val="9"/>
      <name val="Arial"/>
      <family val="2"/>
    </font>
    <font>
      <sz val="9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3" fillId="0" borderId="0" xfId="0" applyNumberFormat="1" applyFont="1" applyFill="1" applyBorder="1"/>
    <xf numFmtId="3" fontId="4" fillId="0" borderId="0" xfId="0" applyNumberFormat="1" applyFont="1" applyFill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7" fontId="3" fillId="0" borderId="0" xfId="0" applyNumberFormat="1" applyFont="1" applyFill="1" applyBorder="1"/>
    <xf numFmtId="3" fontId="3" fillId="0" borderId="0" xfId="0" applyNumberFormat="1" applyFont="1" applyFill="1" applyBorder="1"/>
    <xf numFmtId="3" fontId="8" fillId="0" borderId="0" xfId="1" applyNumberFormat="1" applyFont="1" applyBorder="1"/>
    <xf numFmtId="3" fontId="4" fillId="0" borderId="0" xfId="1" applyNumberFormat="1" applyFont="1" applyFill="1" applyBorder="1"/>
    <xf numFmtId="3" fontId="4" fillId="0" borderId="0" xfId="1" applyNumberFormat="1" applyFont="1" applyFill="1"/>
    <xf numFmtId="3" fontId="4" fillId="0" borderId="0" xfId="0" applyNumberFormat="1" applyFont="1" applyFill="1" applyBorder="1" applyAlignment="1"/>
    <xf numFmtId="3" fontId="4" fillId="0" borderId="0" xfId="1" applyNumberFormat="1" applyFont="1" applyFill="1" applyBorder="1" applyAlignment="1"/>
    <xf numFmtId="3" fontId="4" fillId="0" borderId="0" xfId="0" applyNumberFormat="1" applyFont="1" applyFill="1"/>
    <xf numFmtId="17" fontId="4" fillId="0" borderId="0" xfId="0" applyNumberFormat="1" applyFont="1" applyFill="1"/>
    <xf numFmtId="0" fontId="8" fillId="0" borderId="0" xfId="0" applyFont="1" applyFill="1" applyBorder="1"/>
    <xf numFmtId="43" fontId="3" fillId="0" borderId="0" xfId="1" applyFont="1" applyFill="1" applyBorder="1"/>
    <xf numFmtId="3" fontId="8" fillId="0" borderId="0" xfId="0" applyNumberFormat="1" applyFont="1" applyFill="1" applyBorder="1"/>
    <xf numFmtId="0" fontId="8" fillId="0" borderId="0" xfId="0" applyNumberFormat="1" applyFont="1" applyFill="1" applyBorder="1"/>
    <xf numFmtId="43" fontId="4" fillId="0" borderId="0" xfId="1" applyFont="1" applyFill="1"/>
    <xf numFmtId="0" fontId="4" fillId="0" borderId="0" xfId="0" applyFont="1" applyBorder="1"/>
    <xf numFmtId="0" fontId="4" fillId="0" borderId="0" xfId="0" applyNumberFormat="1" applyFont="1" applyFill="1" applyBorder="1"/>
    <xf numFmtId="37" fontId="3" fillId="0" borderId="0" xfId="1" applyNumberFormat="1" applyFont="1" applyFill="1" applyBorder="1" applyAlignment="1">
      <alignment horizontal="center" vertical="center"/>
    </xf>
    <xf numFmtId="37" fontId="4" fillId="0" borderId="0" xfId="1" applyNumberFormat="1" applyFont="1" applyFill="1" applyBorder="1"/>
    <xf numFmtId="37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/>
    <xf numFmtId="0" fontId="4" fillId="0" borderId="0" xfId="0" applyFont="1" applyFill="1" applyAlignment="1"/>
    <xf numFmtId="165" fontId="3" fillId="0" borderId="0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0" fontId="9" fillId="0" borderId="0" xfId="0" applyFont="1" applyFill="1" applyBorder="1"/>
    <xf numFmtId="0" fontId="4" fillId="0" borderId="1" xfId="0" applyFont="1" applyFill="1" applyBorder="1"/>
    <xf numFmtId="3" fontId="10" fillId="0" borderId="0" xfId="0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4" fillId="0" borderId="0" xfId="0" applyNumberFormat="1" applyFont="1" applyFill="1" applyBorder="1" applyAlignment="1"/>
    <xf numFmtId="0" fontId="3" fillId="0" borderId="0" xfId="0" applyNumberFormat="1" applyFont="1" applyBorder="1"/>
    <xf numFmtId="0" fontId="4" fillId="0" borderId="0" xfId="0" applyNumberFormat="1" applyFont="1" applyBorder="1"/>
    <xf numFmtId="164" fontId="4" fillId="0" borderId="0" xfId="1" applyNumberFormat="1" applyFont="1" applyBorder="1"/>
    <xf numFmtId="0" fontId="3" fillId="0" borderId="0" xfId="0" applyFont="1"/>
    <xf numFmtId="0" fontId="4" fillId="0" borderId="0" xfId="0" applyFont="1"/>
    <xf numFmtId="1" fontId="4" fillId="0" borderId="0" xfId="0" applyNumberFormat="1" applyFont="1" applyFill="1"/>
    <xf numFmtId="41" fontId="12" fillId="0" borderId="0" xfId="2" applyNumberFormat="1" applyFont="1" applyFill="1" applyBorder="1"/>
    <xf numFmtId="41" fontId="13" fillId="0" borderId="0" xfId="2" applyNumberFormat="1" applyFont="1" applyFill="1" applyBorder="1"/>
    <xf numFmtId="41" fontId="13" fillId="0" borderId="0" xfId="2" applyNumberFormat="1" applyFont="1" applyFill="1"/>
    <xf numFmtId="41" fontId="14" fillId="0" borderId="0" xfId="2" applyNumberFormat="1" applyFont="1" applyFill="1" applyBorder="1"/>
    <xf numFmtId="41" fontId="15" fillId="0" borderId="0" xfId="2" applyNumberFormat="1" applyFont="1" applyFill="1"/>
    <xf numFmtId="0" fontId="4" fillId="0" borderId="0" xfId="0" applyFont="1" applyFill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164" fontId="8" fillId="0" borderId="0" xfId="1" applyNumberFormat="1" applyFont="1" applyBorder="1"/>
    <xf numFmtId="166" fontId="4" fillId="0" borderId="0" xfId="0" applyNumberFormat="1" applyFont="1" applyFill="1"/>
    <xf numFmtId="166" fontId="3" fillId="0" borderId="0" xfId="0" applyNumberFormat="1" applyFont="1" applyFill="1" applyBorder="1"/>
    <xf numFmtId="166" fontId="4" fillId="0" borderId="0" xfId="0" applyNumberFormat="1" applyFont="1" applyFill="1" applyBorder="1"/>
    <xf numFmtId="166" fontId="8" fillId="0" borderId="0" xfId="0" applyNumberFormat="1" applyFont="1"/>
    <xf numFmtId="166" fontId="4" fillId="0" borderId="0" xfId="0" applyNumberFormat="1" applyFont="1" applyFill="1" applyBorder="1" applyAlignment="1">
      <alignment horizontal="left" indent="1"/>
    </xf>
    <xf numFmtId="166" fontId="4" fillId="0" borderId="0" xfId="1" applyNumberFormat="1" applyFont="1" applyFill="1" applyBorder="1"/>
    <xf numFmtId="166" fontId="8" fillId="0" borderId="0" xfId="0" applyNumberFormat="1" applyFont="1" applyFill="1" applyBorder="1"/>
    <xf numFmtId="166" fontId="8" fillId="0" borderId="0" xfId="1" applyNumberFormat="1" applyFont="1" applyBorder="1"/>
    <xf numFmtId="166" fontId="8" fillId="0" borderId="0" xfId="0" applyNumberFormat="1" applyFont="1" applyBorder="1" applyAlignment="1">
      <alignment horizontal="left" indent="1"/>
    </xf>
    <xf numFmtId="166" fontId="11" fillId="0" borderId="0" xfId="0" applyNumberFormat="1" applyFont="1" applyFill="1" applyBorder="1"/>
    <xf numFmtId="166" fontId="4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166" fontId="4" fillId="0" borderId="0" xfId="1" applyNumberFormat="1" applyFont="1" applyFill="1" applyBorder="1" applyAlignment="1"/>
    <xf numFmtId="166" fontId="5" fillId="0" borderId="0" xfId="0" applyNumberFormat="1" applyFont="1" applyFill="1" applyBorder="1" applyAlignment="1"/>
    <xf numFmtId="166" fontId="4" fillId="0" borderId="0" xfId="1" applyNumberFormat="1" applyFont="1" applyFill="1"/>
    <xf numFmtId="166" fontId="3" fillId="0" borderId="0" xfId="0" applyNumberFormat="1" applyFont="1" applyBorder="1"/>
    <xf numFmtId="166" fontId="4" fillId="0" borderId="0" xfId="0" applyNumberFormat="1" applyFont="1" applyBorder="1"/>
    <xf numFmtId="164" fontId="3" fillId="0" borderId="0" xfId="1" applyNumberFormat="1" applyFont="1" applyFill="1" applyBorder="1" applyAlignment="1">
      <alignment horizontal="center" vertical="center"/>
    </xf>
    <xf numFmtId="164" fontId="14" fillId="0" borderId="0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/>
    <xf numFmtId="164" fontId="14" fillId="0" borderId="0" xfId="1" applyNumberFormat="1" applyFont="1" applyFill="1" applyBorder="1"/>
    <xf numFmtId="164" fontId="12" fillId="0" borderId="0" xfId="1" applyNumberFormat="1" applyFont="1" applyFill="1" applyBorder="1"/>
    <xf numFmtId="164" fontId="4" fillId="0" borderId="0" xfId="1" applyNumberFormat="1" applyFont="1" applyFill="1" applyBorder="1"/>
    <xf numFmtId="164" fontId="15" fillId="0" borderId="0" xfId="1" applyNumberFormat="1" applyFont="1" applyFill="1" applyBorder="1"/>
    <xf numFmtId="164" fontId="13" fillId="0" borderId="0" xfId="1" applyNumberFormat="1" applyFont="1" applyFill="1" applyBorder="1"/>
    <xf numFmtId="164" fontId="4" fillId="0" borderId="0" xfId="1" applyNumberFormat="1" applyFont="1" applyFill="1"/>
    <xf numFmtId="164" fontId="15" fillId="0" borderId="0" xfId="1" applyNumberFormat="1" applyFont="1" applyFill="1"/>
    <xf numFmtId="164" fontId="16" fillId="0" borderId="0" xfId="1" applyNumberFormat="1" applyFont="1" applyBorder="1"/>
    <xf numFmtId="164" fontId="13" fillId="0" borderId="0" xfId="1" applyNumberFormat="1" applyFont="1" applyFill="1"/>
    <xf numFmtId="3" fontId="15" fillId="0" borderId="0" xfId="1" applyNumberFormat="1" applyFont="1" applyFill="1" applyBorder="1"/>
    <xf numFmtId="164" fontId="17" fillId="0" borderId="0" xfId="1" applyNumberFormat="1" applyFont="1" applyFill="1" applyBorder="1"/>
    <xf numFmtId="0" fontId="18" fillId="0" borderId="0" xfId="0" applyFont="1" applyFill="1" applyBorder="1" applyAlignment="1"/>
    <xf numFmtId="0" fontId="8" fillId="0" borderId="0" xfId="0" applyFont="1" applyBorder="1"/>
    <xf numFmtId="1" fontId="3" fillId="0" borderId="0" xfId="0" applyNumberFormat="1" applyFont="1" applyFill="1" applyBorder="1"/>
    <xf numFmtId="1" fontId="3" fillId="0" borderId="0" xfId="1" applyNumberFormat="1" applyFont="1" applyFill="1" applyBorder="1"/>
    <xf numFmtId="164" fontId="0" fillId="0" borderId="0" xfId="1" applyNumberFormat="1" applyFont="1" applyFill="1" applyBorder="1"/>
    <xf numFmtId="1" fontId="19" fillId="0" borderId="0" xfId="2" applyNumberFormat="1" applyFont="1" applyBorder="1"/>
    <xf numFmtId="164" fontId="19" fillId="0" borderId="0" xfId="1" applyNumberFormat="1" applyFont="1" applyBorder="1"/>
    <xf numFmtId="164" fontId="20" fillId="0" borderId="0" xfId="1" applyNumberFormat="1" applyFont="1" applyFill="1"/>
    <xf numFmtId="41" fontId="20" fillId="0" borderId="0" xfId="2" applyNumberFormat="1" applyFont="1" applyFill="1"/>
    <xf numFmtId="37" fontId="14" fillId="0" borderId="0" xfId="1" applyNumberFormat="1" applyFont="1" applyFill="1" applyBorder="1"/>
    <xf numFmtId="37" fontId="15" fillId="0" borderId="0" xfId="1" applyNumberFormat="1" applyFont="1" applyFill="1"/>
    <xf numFmtId="164" fontId="4" fillId="0" borderId="0" xfId="0" applyNumberFormat="1" applyFont="1" applyFill="1" applyBorder="1" applyAlignment="1"/>
    <xf numFmtId="164" fontId="4" fillId="0" borderId="0" xfId="1" applyNumberFormat="1" applyFont="1" applyFill="1" applyBorder="1" applyAlignment="1">
      <alignment horizontal="right"/>
    </xf>
    <xf numFmtId="164" fontId="20" fillId="0" borderId="0" xfId="1" applyNumberFormat="1" applyFont="1" applyFill="1" applyBorder="1"/>
    <xf numFmtId="3" fontId="13" fillId="0" borderId="0" xfId="1" applyNumberFormat="1" applyFont="1" applyFill="1" applyBorder="1"/>
    <xf numFmtId="3" fontId="21" fillId="0" borderId="0" xfId="0" applyNumberFormat="1" applyFont="1" applyFill="1" applyBorder="1"/>
    <xf numFmtId="38" fontId="4" fillId="0" borderId="0" xfId="1" applyNumberFormat="1" applyFont="1" applyFill="1" applyBorder="1"/>
    <xf numFmtId="164" fontId="19" fillId="0" borderId="0" xfId="1" applyNumberFormat="1" applyFont="1" applyFill="1" applyBorder="1"/>
    <xf numFmtId="164" fontId="15" fillId="0" borderId="0" xfId="1" applyNumberFormat="1" applyFont="1" applyBorder="1"/>
    <xf numFmtId="164" fontId="15" fillId="0" borderId="0" xfId="1" applyNumberFormat="1" applyFont="1" applyFill="1" applyBorder="1" applyAlignment="1"/>
    <xf numFmtId="37" fontId="4" fillId="0" borderId="0" xfId="3" applyNumberFormat="1" applyFont="1" applyFill="1" applyBorder="1"/>
    <xf numFmtId="0" fontId="4" fillId="0" borderId="0" xfId="3" applyFont="1" applyFill="1"/>
    <xf numFmtId="164" fontId="13" fillId="0" borderId="0" xfId="4" applyNumberFormat="1" applyFont="1" applyFill="1"/>
    <xf numFmtId="164" fontId="15" fillId="0" borderId="0" xfId="4" applyNumberFormat="1" applyFont="1" applyFill="1"/>
    <xf numFmtId="164" fontId="4" fillId="0" borderId="0" xfId="4" applyNumberFormat="1" applyFont="1" applyFill="1"/>
    <xf numFmtId="37" fontId="4" fillId="0" borderId="0" xfId="3" applyNumberFormat="1" applyFont="1" applyFill="1" applyBorder="1" applyAlignment="1"/>
    <xf numFmtId="37" fontId="4" fillId="0" borderId="0" xfId="3" applyNumberFormat="1" applyFont="1" applyFill="1"/>
    <xf numFmtId="37" fontId="4" fillId="0" borderId="0" xfId="4" applyNumberFormat="1" applyFont="1" applyFill="1" applyBorder="1"/>
    <xf numFmtId="164" fontId="4" fillId="0" borderId="0" xfId="4" applyNumberFormat="1" applyFont="1" applyFill="1" applyBorder="1" applyAlignment="1"/>
    <xf numFmtId="164" fontId="4" fillId="0" borderId="0" xfId="4" applyNumberFormat="1" applyFont="1" applyBorder="1"/>
    <xf numFmtId="0" fontId="4" fillId="0" borderId="0" xfId="3" applyNumberFormat="1" applyFont="1" applyBorder="1"/>
    <xf numFmtId="164" fontId="13" fillId="0" borderId="0" xfId="4" applyNumberFormat="1" applyFont="1" applyFill="1" applyBorder="1"/>
    <xf numFmtId="164" fontId="15" fillId="0" borderId="0" xfId="4" applyNumberFormat="1" applyFont="1" applyFill="1" applyBorder="1"/>
    <xf numFmtId="0" fontId="8" fillId="0" borderId="0" xfId="3" applyFont="1" applyBorder="1"/>
    <xf numFmtId="166" fontId="4" fillId="0" borderId="0" xfId="3" applyNumberFormat="1" applyFont="1" applyBorder="1"/>
    <xf numFmtId="164" fontId="4" fillId="0" borderId="0" xfId="4" applyNumberFormat="1" applyFont="1" applyFill="1" applyBorder="1"/>
    <xf numFmtId="0" fontId="3" fillId="0" borderId="0" xfId="3" applyNumberFormat="1" applyFont="1" applyBorder="1"/>
    <xf numFmtId="0" fontId="3" fillId="0" borderId="0" xfId="3" applyFont="1" applyFill="1" applyBorder="1" applyAlignment="1"/>
    <xf numFmtId="164" fontId="19" fillId="0" borderId="0" xfId="4" applyNumberFormat="1" applyFont="1" applyBorder="1"/>
    <xf numFmtId="164" fontId="15" fillId="0" borderId="0" xfId="4" applyNumberFormat="1" applyFont="1" applyFill="1" applyBorder="1" applyAlignment="1"/>
    <xf numFmtId="166" fontId="5" fillId="0" borderId="0" xfId="3" applyNumberFormat="1" applyFont="1" applyFill="1" applyBorder="1" applyAlignment="1"/>
    <xf numFmtId="0" fontId="4" fillId="0" borderId="0" xfId="3" applyFont="1" applyFill="1" applyBorder="1" applyAlignment="1"/>
    <xf numFmtId="166" fontId="4" fillId="0" borderId="0" xfId="3" applyNumberFormat="1" applyFont="1" applyFill="1" applyBorder="1" applyAlignment="1"/>
    <xf numFmtId="37" fontId="4" fillId="0" borderId="0" xfId="4" applyNumberFormat="1" applyFont="1" applyFill="1" applyBorder="1" applyAlignment="1"/>
    <xf numFmtId="164" fontId="16" fillId="0" borderId="0" xfId="4" applyNumberFormat="1" applyFont="1" applyBorder="1"/>
    <xf numFmtId="164" fontId="8" fillId="0" borderId="0" xfId="4" applyNumberFormat="1" applyFont="1" applyBorder="1"/>
    <xf numFmtId="3" fontId="4" fillId="0" borderId="0" xfId="3" applyNumberFormat="1" applyFont="1" applyFill="1" applyBorder="1" applyAlignment="1"/>
    <xf numFmtId="0" fontId="4" fillId="0" borderId="0" xfId="3" applyFont="1" applyFill="1" applyBorder="1" applyAlignment="1">
      <alignment horizontal="left" indent="1"/>
    </xf>
    <xf numFmtId="3" fontId="4" fillId="0" borderId="0" xfId="3" applyNumberFormat="1" applyFont="1" applyFill="1" applyBorder="1"/>
    <xf numFmtId="164" fontId="17" fillId="0" borderId="0" xfId="4" applyNumberFormat="1" applyFont="1" applyFill="1" applyBorder="1"/>
    <xf numFmtId="38" fontId="4" fillId="0" borderId="0" xfId="4" applyNumberFormat="1" applyFont="1" applyFill="1" applyBorder="1"/>
    <xf numFmtId="0" fontId="3" fillId="0" borderId="0" xfId="3" applyFont="1" applyFill="1" applyBorder="1"/>
    <xf numFmtId="3" fontId="8" fillId="0" borderId="0" xfId="4" applyNumberFormat="1" applyFont="1" applyBorder="1"/>
    <xf numFmtId="0" fontId="4" fillId="0" borderId="0" xfId="3" applyFont="1" applyFill="1" applyBorder="1"/>
    <xf numFmtId="0" fontId="8" fillId="0" borderId="0" xfId="3" applyFont="1" applyBorder="1" applyAlignment="1">
      <alignment horizontal="left" indent="1"/>
    </xf>
    <xf numFmtId="166" fontId="4" fillId="0" borderId="0" xfId="3" applyNumberFormat="1" applyFont="1" applyFill="1"/>
    <xf numFmtId="166" fontId="8" fillId="0" borderId="0" xfId="3" applyNumberFormat="1" applyFont="1"/>
    <xf numFmtId="166" fontId="4" fillId="0" borderId="0" xfId="4" applyNumberFormat="1" applyFont="1" applyFill="1" applyBorder="1"/>
    <xf numFmtId="166" fontId="4" fillId="0" borderId="0" xfId="3" applyNumberFormat="1" applyFont="1" applyFill="1" applyBorder="1"/>
    <xf numFmtId="166" fontId="8" fillId="0" borderId="0" xfId="3" applyNumberFormat="1" applyFont="1" applyFill="1" applyBorder="1"/>
    <xf numFmtId="0" fontId="8" fillId="0" borderId="0" xfId="3" applyFont="1" applyFill="1"/>
    <xf numFmtId="37" fontId="3" fillId="0" borderId="0" xfId="3" applyNumberFormat="1" applyFont="1" applyFill="1" applyBorder="1"/>
    <xf numFmtId="164" fontId="12" fillId="0" borderId="0" xfId="4" applyNumberFormat="1" applyFont="1" applyFill="1" applyBorder="1"/>
    <xf numFmtId="164" fontId="14" fillId="0" borderId="0" xfId="4" applyNumberFormat="1" applyFont="1" applyFill="1" applyBorder="1"/>
    <xf numFmtId="164" fontId="3" fillId="0" borderId="0" xfId="4" applyNumberFormat="1" applyFont="1" applyFill="1" applyBorder="1"/>
    <xf numFmtId="0" fontId="3" fillId="0" borderId="0" xfId="3" applyNumberFormat="1" applyFont="1" applyFill="1" applyBorder="1"/>
    <xf numFmtId="165" fontId="3" fillId="0" borderId="0" xfId="3" applyNumberFormat="1" applyFont="1" applyFill="1"/>
    <xf numFmtId="165" fontId="3" fillId="0" borderId="0" xfId="3" applyNumberFormat="1" applyFont="1" applyFill="1" applyBorder="1" applyAlignment="1">
      <alignment horizontal="center" vertical="center"/>
    </xf>
    <xf numFmtId="164" fontId="12" fillId="0" borderId="0" xfId="4" applyNumberFormat="1" applyFont="1" applyFill="1" applyAlignment="1">
      <alignment horizontal="center" vertical="center"/>
    </xf>
    <xf numFmtId="164" fontId="14" fillId="0" borderId="0" xfId="4" applyNumberFormat="1" applyFont="1" applyFill="1" applyAlignment="1">
      <alignment horizontal="center" vertical="center"/>
    </xf>
    <xf numFmtId="164" fontId="3" fillId="0" borderId="0" xfId="4" applyNumberFormat="1" applyFont="1" applyFill="1" applyAlignment="1">
      <alignment horizontal="center"/>
    </xf>
    <xf numFmtId="165" fontId="3" fillId="0" borderId="0" xfId="4" applyNumberFormat="1" applyFont="1" applyFill="1" applyBorder="1" applyAlignment="1">
      <alignment horizontal="center" vertical="center"/>
    </xf>
    <xf numFmtId="37" fontId="3" fillId="0" borderId="0" xfId="3" applyNumberFormat="1" applyFont="1" applyFill="1" applyBorder="1" applyAlignment="1">
      <alignment horizontal="center" vertical="center"/>
    </xf>
    <xf numFmtId="164" fontId="12" fillId="0" borderId="0" xfId="4" applyNumberFormat="1" applyFont="1" applyFill="1" applyBorder="1" applyAlignment="1">
      <alignment horizontal="center" vertical="center"/>
    </xf>
    <xf numFmtId="164" fontId="14" fillId="0" borderId="0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37" fontId="3" fillId="0" borderId="0" xfId="4" applyNumberFormat="1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center"/>
    </xf>
    <xf numFmtId="164" fontId="12" fillId="0" borderId="0" xfId="1" applyNumberFormat="1" applyFont="1" applyFill="1" applyAlignment="1">
      <alignment horizontal="center"/>
    </xf>
    <xf numFmtId="164" fontId="25" fillId="0" borderId="0" xfId="1" applyNumberFormat="1" applyFont="1" applyFill="1" applyBorder="1" applyAlignment="1">
      <alignment horizontal="center" vertical="center"/>
    </xf>
    <xf numFmtId="164" fontId="25" fillId="0" borderId="0" xfId="1" applyNumberFormat="1" applyFont="1" applyFill="1" applyAlignment="1">
      <alignment horizontal="center"/>
    </xf>
    <xf numFmtId="164" fontId="25" fillId="0" borderId="0" xfId="1" applyNumberFormat="1" applyFont="1" applyFill="1" applyBorder="1"/>
    <xf numFmtId="3" fontId="15" fillId="0" borderId="0" xfId="0" applyNumberFormat="1" applyFont="1" applyFill="1" applyBorder="1"/>
    <xf numFmtId="0" fontId="15" fillId="0" borderId="0" xfId="0" applyFont="1" applyFill="1"/>
    <xf numFmtId="3" fontId="16" fillId="0" borderId="0" xfId="1" applyNumberFormat="1" applyFont="1" applyBorder="1"/>
    <xf numFmtId="0" fontId="4" fillId="0" borderId="0" xfId="3" applyNumberFormat="1" applyFont="1" applyFill="1" applyBorder="1"/>
    <xf numFmtId="3" fontId="4" fillId="0" borderId="0" xfId="4" applyNumberFormat="1" applyFont="1" applyFill="1" applyBorder="1" applyAlignment="1"/>
    <xf numFmtId="3" fontId="4" fillId="0" borderId="0" xfId="4" applyNumberFormat="1" applyFont="1" applyFill="1" applyBorder="1"/>
    <xf numFmtId="3" fontId="10" fillId="0" borderId="0" xfId="3" applyNumberFormat="1" applyFont="1" applyFill="1" applyBorder="1"/>
    <xf numFmtId="164" fontId="14" fillId="0" borderId="0" xfId="4" applyNumberFormat="1" applyFont="1" applyFill="1" applyAlignment="1">
      <alignment horizontal="center"/>
    </xf>
    <xf numFmtId="164" fontId="4" fillId="0" borderId="0" xfId="0" applyNumberFormat="1" applyFont="1" applyFill="1"/>
  </cellXfs>
  <cellStyles count="5">
    <cellStyle name="Comma" xfId="1" builtinId="3"/>
    <cellStyle name="Comma 2" xfId="4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4"/>
  <sheetViews>
    <sheetView showZeros="0" workbookViewId="0">
      <pane xSplit="1" ySplit="2" topLeftCell="B13" activePane="bottomRight" state="frozen"/>
      <selection pane="topRight" activeCell="B1" sqref="B1"/>
      <selection pane="bottomLeft" activeCell="A3" sqref="A3"/>
      <selection pane="bottomRight" activeCell="A13" sqref="A13"/>
    </sheetView>
  </sheetViews>
  <sheetFormatPr defaultColWidth="9.140625" defaultRowHeight="12.75"/>
  <cols>
    <col min="1" max="1" width="27.5703125" style="3" customWidth="1"/>
    <col min="2" max="2" width="14.7109375" style="3" customWidth="1"/>
    <col min="3" max="3" width="14.7109375" style="22" customWidth="1"/>
    <col min="4" max="4" width="14.7109375" style="97" customWidth="1"/>
    <col min="5" max="5" width="14.7109375" style="95" customWidth="1"/>
    <col min="6" max="6" width="14.7109375" style="3" customWidth="1"/>
    <col min="7" max="7" width="10.28515625" style="3" bestFit="1" customWidth="1"/>
    <col min="8" max="8" width="76.42578125" style="3" bestFit="1" customWidth="1"/>
    <col min="9" max="16384" width="9.140625" style="3"/>
  </cols>
  <sheetData>
    <row r="1" spans="1:6">
      <c r="A1" s="2" t="s">
        <v>71</v>
      </c>
      <c r="B1" s="28" t="s">
        <v>26</v>
      </c>
      <c r="C1" s="71" t="s">
        <v>27</v>
      </c>
      <c r="D1" s="72" t="s">
        <v>28</v>
      </c>
      <c r="E1" s="73" t="s">
        <v>40</v>
      </c>
      <c r="F1" s="28" t="s">
        <v>26</v>
      </c>
    </row>
    <row r="2" spans="1:6">
      <c r="A2" s="2"/>
      <c r="B2" s="32" t="s">
        <v>56</v>
      </c>
      <c r="C2" s="74" t="s">
        <v>69</v>
      </c>
      <c r="D2" s="164" t="s">
        <v>69</v>
      </c>
      <c r="E2" s="165" t="s">
        <v>69</v>
      </c>
      <c r="F2" s="74" t="s">
        <v>69</v>
      </c>
    </row>
    <row r="3" spans="1:6">
      <c r="A3" s="2" t="s">
        <v>12</v>
      </c>
      <c r="B3" s="89"/>
      <c r="C3" s="90"/>
      <c r="D3" s="96"/>
      <c r="E3" s="92"/>
      <c r="F3" s="89"/>
    </row>
    <row r="4" spans="1:6">
      <c r="A4" s="51" t="s">
        <v>0</v>
      </c>
      <c r="B4" s="42">
        <f>SUM('Baker-Berry:Sherman'!B4)</f>
        <v>0</v>
      </c>
      <c r="C4" s="42">
        <f>SUM('Baker-Berry:Sherman'!C4)</f>
        <v>26101</v>
      </c>
      <c r="D4" s="105">
        <f>SUM('Baker-Berry:Sherman'!D4)</f>
        <v>10631</v>
      </c>
      <c r="E4" s="93">
        <f>C4-D4</f>
        <v>15470</v>
      </c>
      <c r="F4" s="78"/>
    </row>
    <row r="5" spans="1:6">
      <c r="A5" s="51"/>
      <c r="B5" s="42">
        <f>SUM('Baker-Berry:Sherman'!B5)</f>
        <v>0</v>
      </c>
      <c r="C5" s="42"/>
      <c r="D5" s="105"/>
      <c r="E5" s="93"/>
      <c r="F5" s="78"/>
    </row>
    <row r="6" spans="1:6">
      <c r="A6" s="51" t="s">
        <v>2</v>
      </c>
      <c r="B6" s="42">
        <f>SUM('Baker-Berry:Sherman'!B6)</f>
        <v>0</v>
      </c>
      <c r="C6" s="42">
        <f>SUM('Baker-Berry:Sherman'!C6)</f>
        <v>327</v>
      </c>
      <c r="D6" s="105">
        <f>SUM('Baker-Berry:Sherman'!D6)</f>
        <v>6388</v>
      </c>
      <c r="E6" s="93">
        <f>C6-D6</f>
        <v>-6061</v>
      </c>
      <c r="F6" s="78"/>
    </row>
    <row r="7" spans="1:6">
      <c r="A7" s="51"/>
      <c r="B7" s="42">
        <f>SUM('Baker-Berry:Sherman'!B7)</f>
        <v>0</v>
      </c>
      <c r="C7" s="42"/>
      <c r="D7" s="105"/>
      <c r="E7" s="93"/>
      <c r="F7" s="78"/>
    </row>
    <row r="8" spans="1:6">
      <c r="A8" s="51" t="s">
        <v>11</v>
      </c>
      <c r="B8" s="42">
        <f>SUM('Baker-Berry:Sherman'!B8)</f>
        <v>0</v>
      </c>
      <c r="C8" s="42">
        <f>SUM('Baker-Berry:Sherman'!C8)</f>
        <v>165</v>
      </c>
      <c r="D8" s="105">
        <f>SUM('Baker-Berry:Sherman'!D8)</f>
        <v>11</v>
      </c>
      <c r="E8" s="93">
        <f>C8-D8</f>
        <v>154</v>
      </c>
      <c r="F8" s="78"/>
    </row>
    <row r="9" spans="1:6">
      <c r="A9" s="1"/>
      <c r="B9" s="42">
        <f>SUM('Baker-Berry:Sherman'!B9)</f>
        <v>0</v>
      </c>
      <c r="C9" s="42">
        <f>SUM('Baker-Berry:Sherman'!C9)</f>
        <v>0</v>
      </c>
      <c r="D9" s="105"/>
      <c r="E9" s="93">
        <f>C9-D9</f>
        <v>0</v>
      </c>
      <c r="F9" s="78"/>
    </row>
    <row r="10" spans="1:6">
      <c r="A10" s="51" t="s">
        <v>60</v>
      </c>
      <c r="B10" s="42">
        <f>SUM('Baker-Berry:Sherman'!B10)</f>
        <v>0</v>
      </c>
      <c r="C10" s="42">
        <f>SUM('Baker-Berry:Sherman'!C10)</f>
        <v>8</v>
      </c>
      <c r="D10" s="105">
        <f>SUM('Baker-Berry:Sherman'!D10)</f>
        <v>115</v>
      </c>
      <c r="E10" s="93">
        <f>C10-D10</f>
        <v>-107</v>
      </c>
      <c r="F10" s="78"/>
    </row>
    <row r="11" spans="1:6">
      <c r="A11" s="1"/>
      <c r="B11" s="42">
        <f>SUM('Baker-Berry:Sherman'!B11)</f>
        <v>0</v>
      </c>
      <c r="C11" s="42"/>
      <c r="D11" s="105"/>
      <c r="E11" s="93">
        <f>C11-D11</f>
        <v>0</v>
      </c>
      <c r="F11" s="78"/>
    </row>
    <row r="12" spans="1:6">
      <c r="A12" s="51" t="s">
        <v>61</v>
      </c>
      <c r="B12" s="42">
        <f>SUM('Baker-Berry:Sherman'!B12)</f>
        <v>0</v>
      </c>
      <c r="C12" s="42">
        <f>SUM('Baker-Berry:Sherman'!C12)</f>
        <v>0</v>
      </c>
      <c r="D12" s="105">
        <f>SUM('Baker-Berry:Sherman'!D12)</f>
        <v>8363</v>
      </c>
      <c r="E12" s="93">
        <f>C12-D12</f>
        <v>-8363</v>
      </c>
      <c r="F12" s="78"/>
    </row>
    <row r="13" spans="1:6">
      <c r="A13" s="1"/>
      <c r="B13" s="42">
        <f>SUM('Baker-Berry:Sherman'!B13)</f>
        <v>0</v>
      </c>
      <c r="C13" s="42"/>
      <c r="D13" s="105"/>
      <c r="E13" s="93"/>
      <c r="F13" s="78"/>
    </row>
    <row r="14" spans="1:6">
      <c r="A14" s="1" t="s">
        <v>43</v>
      </c>
      <c r="B14" s="42">
        <f>SUM('Baker-Berry:Sherman'!B14)</f>
        <v>2646458</v>
      </c>
      <c r="C14" s="78">
        <f>SUM(C4:C12)</f>
        <v>26601</v>
      </c>
      <c r="D14" s="79">
        <f>SUM(D4:D12)</f>
        <v>25508</v>
      </c>
      <c r="E14" s="93">
        <f>C14-D14</f>
        <v>1093</v>
      </c>
      <c r="F14" s="78">
        <f>B14+E14</f>
        <v>2647551</v>
      </c>
    </row>
    <row r="15" spans="1:6">
      <c r="A15" s="1"/>
      <c r="B15" s="42">
        <f>SUM('Baker-Berry:Sherman'!B15)</f>
        <v>0</v>
      </c>
      <c r="C15" s="78"/>
      <c r="D15" s="79"/>
      <c r="E15" s="93"/>
      <c r="F15" s="78"/>
    </row>
    <row r="16" spans="1:6">
      <c r="A16" s="2" t="s">
        <v>1</v>
      </c>
      <c r="B16" s="42">
        <f>SUM('Baker-Berry:Sherman'!B16)</f>
        <v>0</v>
      </c>
      <c r="C16" s="78"/>
      <c r="D16" s="79"/>
      <c r="E16" s="93"/>
      <c r="F16" s="78"/>
    </row>
    <row r="17" spans="1:8">
      <c r="A17" s="51" t="s">
        <v>24</v>
      </c>
      <c r="B17" s="42">
        <f>SUM('Baker-Berry:Sherman'!B17)</f>
        <v>85021</v>
      </c>
      <c r="C17" s="42">
        <f>SUM('Baker-Berry:Sherman'!C17)</f>
        <v>0</v>
      </c>
      <c r="D17" s="105">
        <f>SUM('Baker-Berry:Sherman'!D17)</f>
        <v>3847</v>
      </c>
      <c r="E17" s="93">
        <f>C17-D17</f>
        <v>-3847</v>
      </c>
      <c r="F17" s="78">
        <f>B17+E17</f>
        <v>81174</v>
      </c>
    </row>
    <row r="18" spans="1:8">
      <c r="A18" s="51"/>
      <c r="B18" s="42">
        <f>SUM('Baker-Berry:Sherman'!B18)</f>
        <v>0</v>
      </c>
      <c r="C18" s="42"/>
      <c r="D18" s="105"/>
      <c r="E18" s="93"/>
      <c r="F18" s="78"/>
    </row>
    <row r="19" spans="1:8">
      <c r="A19" s="51" t="s">
        <v>25</v>
      </c>
      <c r="B19" s="42">
        <f>SUM('Baker-Berry:Sherman'!B19)</f>
        <v>2232388</v>
      </c>
      <c r="C19" s="42">
        <f>SUM('Baker-Berry:Sherman'!C19)</f>
        <v>314</v>
      </c>
      <c r="D19" s="105">
        <f>SUM('Baker-Berry:Sherman'!D19)</f>
        <v>37092</v>
      </c>
      <c r="E19" s="93">
        <f>C19-D19</f>
        <v>-36778</v>
      </c>
      <c r="F19" s="78">
        <f>B19+E19</f>
        <v>2195610</v>
      </c>
    </row>
    <row r="20" spans="1:8">
      <c r="A20" s="51"/>
      <c r="B20" s="42">
        <f>SUM('Baker-Berry:Sherman'!B20)</f>
        <v>0</v>
      </c>
      <c r="C20" s="42"/>
      <c r="D20" s="105">
        <f>SUM('Baker-Berry:Sherman'!D20)</f>
        <v>0</v>
      </c>
      <c r="E20" s="93">
        <f>C20-D20</f>
        <v>0</v>
      </c>
      <c r="F20" s="78"/>
    </row>
    <row r="21" spans="1:8">
      <c r="A21" s="52" t="s">
        <v>41</v>
      </c>
      <c r="B21" s="42">
        <f>SUM('Baker-Berry:Sherman'!B21)</f>
        <v>59593</v>
      </c>
      <c r="C21" s="42">
        <f>SUM('Baker-Berry:Sherman'!C21)</f>
        <v>0</v>
      </c>
      <c r="D21" s="105">
        <f>SUM('Baker-Berry:Sherman'!D21)</f>
        <v>24</v>
      </c>
      <c r="E21" s="93">
        <f>C21-D21</f>
        <v>-24</v>
      </c>
      <c r="F21" s="78">
        <f>B21+E21</f>
        <v>59569</v>
      </c>
    </row>
    <row r="22" spans="1:8">
      <c r="A22" s="52"/>
      <c r="B22" s="42">
        <f>SUM('Baker-Berry:Sherman'!B22)</f>
        <v>0</v>
      </c>
      <c r="C22" s="53"/>
      <c r="D22" s="105">
        <f>SUM('Baker-Berry:Sherman'!D22)</f>
        <v>0</v>
      </c>
      <c r="E22" s="93">
        <f>C22-D22</f>
        <v>0</v>
      </c>
      <c r="F22" s="78"/>
    </row>
    <row r="23" spans="1:8">
      <c r="A23" s="52" t="s">
        <v>42</v>
      </c>
      <c r="B23" s="42">
        <f>SUM('Baker-Berry:Sherman'!B23)</f>
        <v>171575</v>
      </c>
      <c r="C23" s="53"/>
      <c r="D23" s="105">
        <f>SUM('Baker-Berry:Sherman'!D23)</f>
        <v>74</v>
      </c>
      <c r="E23" s="93">
        <f>C23-D23</f>
        <v>-74</v>
      </c>
      <c r="F23" s="78">
        <f>B23+E23</f>
        <v>171501</v>
      </c>
      <c r="G23" s="177"/>
    </row>
    <row r="24" spans="1:8">
      <c r="A24" s="52"/>
      <c r="B24" s="42">
        <f>SUM('Baker-Berry:Sherman'!B24)</f>
        <v>0</v>
      </c>
      <c r="C24" s="53"/>
      <c r="D24" s="83"/>
      <c r="E24" s="93"/>
      <c r="F24" s="78"/>
    </row>
    <row r="25" spans="1:8">
      <c r="A25" s="1" t="s">
        <v>44</v>
      </c>
      <c r="B25" s="42">
        <f>SUM('Baker-Berry:Sherman'!B25)</f>
        <v>2548577</v>
      </c>
      <c r="C25" s="53">
        <f>SUM(C17,C19,C21,C23)</f>
        <v>314</v>
      </c>
      <c r="D25" s="83">
        <f>SUM(D17,D19,D21,D23)</f>
        <v>41037</v>
      </c>
      <c r="E25" s="93">
        <f>C25-D25</f>
        <v>-40723</v>
      </c>
      <c r="F25" s="78">
        <f>B25+E25</f>
        <v>2507854</v>
      </c>
      <c r="H25" s="177"/>
    </row>
    <row r="26" spans="1:8">
      <c r="A26" s="1"/>
      <c r="B26" s="42">
        <f>SUM('Baker-Berry:Sherman'!B26)</f>
        <v>0</v>
      </c>
      <c r="C26" s="53"/>
      <c r="D26" s="83"/>
      <c r="E26" s="93"/>
      <c r="F26" s="78"/>
    </row>
    <row r="27" spans="1:8">
      <c r="A27" s="2" t="s">
        <v>19</v>
      </c>
      <c r="B27" s="42">
        <f>SUM('Baker-Berry:Sherman'!B27)</f>
        <v>0</v>
      </c>
      <c r="C27" s="53"/>
      <c r="D27" s="83"/>
      <c r="E27" s="93"/>
      <c r="F27" s="78"/>
    </row>
    <row r="28" spans="1:8">
      <c r="A28" s="51" t="s">
        <v>16</v>
      </c>
      <c r="B28" s="42">
        <f>SUM('Baker-Berry:Sherman'!B28)</f>
        <v>9839</v>
      </c>
      <c r="C28" s="42">
        <f>SUM('Baker-Berry:Sherman'!C28)</f>
        <v>79</v>
      </c>
      <c r="D28" s="105">
        <f>SUM('Baker-Berry:Sherman'!D28)</f>
        <v>6</v>
      </c>
      <c r="E28" s="93">
        <f>C28-D28</f>
        <v>73</v>
      </c>
      <c r="F28" s="78">
        <f>B28+E28</f>
        <v>9912</v>
      </c>
    </row>
    <row r="29" spans="1:8">
      <c r="A29" s="51"/>
      <c r="B29" s="42">
        <f>SUM('Baker-Berry:Sherman'!B29)</f>
        <v>0</v>
      </c>
      <c r="C29" s="42"/>
      <c r="D29" s="105"/>
      <c r="E29" s="93"/>
      <c r="F29" s="78"/>
    </row>
    <row r="30" spans="1:8">
      <c r="A30" s="51" t="s">
        <v>15</v>
      </c>
      <c r="B30" s="42">
        <f>SUM('Baker-Berry:Sherman'!B30)</f>
        <v>21129</v>
      </c>
      <c r="C30" s="42">
        <f>SUM('Baker-Berry:Sherman'!C30)</f>
        <v>1838</v>
      </c>
      <c r="D30" s="105">
        <f>SUM('Baker-Berry:Sherman'!D30)</f>
        <v>1580</v>
      </c>
      <c r="E30" s="93">
        <f>C30-D30</f>
        <v>258</v>
      </c>
      <c r="F30" s="78">
        <f>B30+E30</f>
        <v>21387</v>
      </c>
    </row>
    <row r="31" spans="1:8">
      <c r="A31" s="51"/>
      <c r="B31" s="42">
        <f>SUM('Baker-Berry:Sherman'!B31)</f>
        <v>0</v>
      </c>
      <c r="C31" s="42"/>
      <c r="D31" s="105"/>
      <c r="E31" s="93"/>
      <c r="F31" s="78"/>
    </row>
    <row r="32" spans="1:8">
      <c r="A32" s="51" t="s">
        <v>14</v>
      </c>
      <c r="B32" s="42">
        <f>SUM('Baker-Berry:Sherman'!B32)</f>
        <v>38447</v>
      </c>
      <c r="C32" s="42">
        <f>SUM('Baker-Berry:Sherman'!C32)</f>
        <v>236</v>
      </c>
      <c r="D32" s="105">
        <f>SUM('Baker-Berry:Sherman'!D32)</f>
        <v>5119</v>
      </c>
      <c r="E32" s="93">
        <f>C32-D32</f>
        <v>-4883</v>
      </c>
      <c r="F32" s="78">
        <f>B32+E32</f>
        <v>33564</v>
      </c>
    </row>
    <row r="33" spans="1:8">
      <c r="A33" s="51"/>
      <c r="B33" s="42">
        <f>SUM('Baker-Berry:Sherman'!B33)</f>
        <v>0</v>
      </c>
      <c r="C33" s="53"/>
      <c r="D33" s="83"/>
      <c r="E33" s="93"/>
      <c r="F33" s="78"/>
    </row>
    <row r="34" spans="1:8">
      <c r="A34" s="51" t="s">
        <v>13</v>
      </c>
      <c r="B34" s="42">
        <f>SUM('Baker-Berry:Sherman'!B34)</f>
        <v>11563</v>
      </c>
      <c r="C34" s="42">
        <f>SUM('Baker-Berry:Sherman'!C34)</f>
        <v>72</v>
      </c>
      <c r="D34" s="105">
        <f>SUM('Baker-Berry:Sherman'!D34)</f>
        <v>44</v>
      </c>
      <c r="E34" s="93">
        <f>C34-D34</f>
        <v>28</v>
      </c>
      <c r="F34" s="78">
        <f>B34+E34</f>
        <v>11591</v>
      </c>
      <c r="G34" s="177">
        <f>SUM(F32:F34)</f>
        <v>45155</v>
      </c>
    </row>
    <row r="35" spans="1:8">
      <c r="A35" s="51"/>
      <c r="B35" s="42">
        <f>SUM('Baker-Berry:Sherman'!B35)</f>
        <v>0</v>
      </c>
      <c r="C35" s="42"/>
      <c r="D35" s="105"/>
      <c r="E35" s="93"/>
      <c r="F35" s="78"/>
    </row>
    <row r="36" spans="1:8">
      <c r="A36" s="51" t="s">
        <v>57</v>
      </c>
      <c r="B36" s="42">
        <f>SUM('Baker-Berry:Sherman'!B36)</f>
        <v>469</v>
      </c>
      <c r="C36" s="42">
        <f>SUM('Baker-Berry:Sherman'!C36)</f>
        <v>27</v>
      </c>
      <c r="D36" s="105">
        <f>SUM('Baker-Berry:Sherman'!D36)</f>
        <v>103</v>
      </c>
      <c r="E36" s="93">
        <f>C36-D36</f>
        <v>-76</v>
      </c>
      <c r="F36" s="78">
        <f>B36+E36</f>
        <v>393</v>
      </c>
    </row>
    <row r="37" spans="1:8">
      <c r="A37" s="51"/>
      <c r="B37" s="42">
        <f>SUM('Baker-Berry:Sherman'!B37)</f>
        <v>0</v>
      </c>
      <c r="C37" s="42"/>
      <c r="D37" s="105"/>
      <c r="E37" s="93"/>
      <c r="F37" s="78"/>
    </row>
    <row r="38" spans="1:8">
      <c r="A38" s="51" t="s">
        <v>6</v>
      </c>
      <c r="B38" s="42">
        <f>SUM('Baker-Berry:Sherman'!B38)</f>
        <v>44925</v>
      </c>
      <c r="C38" s="42">
        <f>SUM('Baker-Berry:Sherman'!C38)</f>
        <v>0</v>
      </c>
      <c r="D38" s="105">
        <f>SUM('Baker-Berry:Sherman'!D38)</f>
        <v>19480</v>
      </c>
      <c r="E38" s="93">
        <f>C38-D38</f>
        <v>-19480</v>
      </c>
      <c r="F38" s="78">
        <f>B38+E38</f>
        <v>25445</v>
      </c>
    </row>
    <row r="39" spans="1:8">
      <c r="A39" s="51"/>
      <c r="B39" s="42">
        <f>SUM('Baker-Berry:Sherman'!B39)</f>
        <v>0</v>
      </c>
      <c r="C39" s="53"/>
      <c r="D39" s="83"/>
      <c r="E39" s="93"/>
      <c r="F39" s="78"/>
    </row>
    <row r="40" spans="1:8">
      <c r="A40" s="51" t="s">
        <v>58</v>
      </c>
      <c r="B40" s="42">
        <f>SUM('Baker-Berry:Sherman'!B40)</f>
        <v>193471</v>
      </c>
      <c r="C40" s="42">
        <f>SUM('Baker-Berry:Sherman'!C40)</f>
        <v>151</v>
      </c>
      <c r="D40" s="105">
        <f>SUM('Baker-Berry:Sherman'!D40)</f>
        <v>2</v>
      </c>
      <c r="E40" s="93">
        <f>C40-D40</f>
        <v>149</v>
      </c>
      <c r="F40" s="78">
        <f>B40+E40</f>
        <v>193620</v>
      </c>
    </row>
    <row r="41" spans="1:8">
      <c r="A41" s="51"/>
      <c r="B41" s="42">
        <f>SUM('Baker-Berry:Sherman'!B41)</f>
        <v>0</v>
      </c>
      <c r="C41" s="42"/>
      <c r="D41" s="105"/>
      <c r="E41" s="93"/>
      <c r="F41" s="78"/>
    </row>
    <row r="42" spans="1:8">
      <c r="A42" s="51" t="s">
        <v>29</v>
      </c>
      <c r="B42" s="42">
        <f>SUM('Baker-Berry:Sherman'!B42)</f>
        <v>27670.149999999998</v>
      </c>
      <c r="C42" s="42">
        <f>SUM('Baker-Berry:Sherman'!C42)</f>
        <v>49.5</v>
      </c>
      <c r="D42" s="105">
        <f>SUM('Baker-Berry:Sherman'!D42)</f>
        <v>0</v>
      </c>
      <c r="E42" s="93">
        <f>C42-D42</f>
        <v>49.5</v>
      </c>
      <c r="F42" s="78">
        <f>B42+E42</f>
        <v>27719.649999999998</v>
      </c>
    </row>
    <row r="43" spans="1:8">
      <c r="A43" s="51"/>
      <c r="B43" s="42">
        <f>SUM('Baker-Berry:Sherman'!B43)</f>
        <v>0</v>
      </c>
      <c r="C43" s="42"/>
      <c r="D43" s="105"/>
      <c r="E43" s="93"/>
      <c r="F43" s="78"/>
    </row>
    <row r="44" spans="1:8">
      <c r="A44" s="51" t="s">
        <v>18</v>
      </c>
      <c r="B44" s="42">
        <f>SUM('Baker-Berry:Sherman'!B44)</f>
        <v>462295</v>
      </c>
      <c r="C44" s="42">
        <f>SUM('Baker-Berry:Sherman'!C44)</f>
        <v>0</v>
      </c>
      <c r="D44" s="105">
        <f>SUM('Baker-Berry:Sherman'!D44)</f>
        <v>0</v>
      </c>
      <c r="E44" s="93">
        <f>C44-D44</f>
        <v>0</v>
      </c>
      <c r="F44" s="78">
        <f>B44+E44</f>
        <v>462295</v>
      </c>
      <c r="G44" s="177">
        <f>SUM(F28:F30,F36:F38,F44)</f>
        <v>519432</v>
      </c>
      <c r="H44" s="177">
        <f>SUM(F28,F30,F32,F34,F36,F38,F44)</f>
        <v>564587</v>
      </c>
    </row>
    <row r="45" spans="1:8">
      <c r="A45" s="51"/>
      <c r="B45" s="42">
        <f>SUM('Baker-Berry:Sherman'!B45)</f>
        <v>0</v>
      </c>
      <c r="C45" s="53"/>
      <c r="D45" s="83"/>
      <c r="E45" s="93"/>
      <c r="F45" s="78"/>
    </row>
    <row r="46" spans="1:8">
      <c r="A46" s="51" t="s">
        <v>4</v>
      </c>
      <c r="B46" s="42">
        <f>SUM('Baker-Berry:Sherman'!B46)</f>
        <v>837</v>
      </c>
      <c r="C46" s="42">
        <f>SUM('Baker-Berry:Sherman'!C46)</f>
        <v>1</v>
      </c>
      <c r="D46" s="105">
        <f>SUM('Baker-Berry:Sherman'!D46)</f>
        <v>738</v>
      </c>
      <c r="E46" s="93">
        <f>C46-D46</f>
        <v>-737</v>
      </c>
      <c r="F46" s="78">
        <f>B46+E46</f>
        <v>100</v>
      </c>
    </row>
    <row r="47" spans="1:8">
      <c r="A47" s="6"/>
      <c r="B47" s="42">
        <f>SUM('Baker-Berry:Sherman'!B47)</f>
        <v>0</v>
      </c>
      <c r="C47" s="53"/>
      <c r="D47" s="83"/>
      <c r="E47" s="93"/>
      <c r="F47" s="78"/>
    </row>
    <row r="48" spans="1:8">
      <c r="A48" s="6" t="s">
        <v>45</v>
      </c>
      <c r="B48" s="42">
        <f>SUM('Baker-Berry:Sherman'!B48)</f>
        <v>810508.14999999991</v>
      </c>
      <c r="C48" s="53">
        <f>SUM(C28:C46)</f>
        <v>2453.5</v>
      </c>
      <c r="D48" s="83">
        <f>SUM(D28:D46)</f>
        <v>27072</v>
      </c>
      <c r="E48" s="93">
        <f>C48-D48</f>
        <v>-24618.5</v>
      </c>
      <c r="F48" s="78">
        <f>B48+E48</f>
        <v>785889.64999999991</v>
      </c>
    </row>
    <row r="49" spans="1:8">
      <c r="A49" s="7"/>
      <c r="B49" s="42">
        <f>SUM('Baker-Berry:Sherman'!B49)</f>
        <v>0</v>
      </c>
      <c r="C49" s="29"/>
      <c r="D49" s="106"/>
      <c r="E49" s="93"/>
      <c r="F49" s="78"/>
    </row>
    <row r="50" spans="1:8">
      <c r="A50" s="7" t="s">
        <v>23</v>
      </c>
      <c r="B50" s="42">
        <f>SUM('Baker-Berry:Sherman'!B50)</f>
        <v>2646458</v>
      </c>
      <c r="C50" s="29">
        <f>C14</f>
        <v>26601</v>
      </c>
      <c r="D50" s="106">
        <f>D14</f>
        <v>25508</v>
      </c>
      <c r="E50" s="93">
        <f>C50-D50</f>
        <v>1093</v>
      </c>
      <c r="F50" s="78">
        <f>B50+E50</f>
        <v>2647551</v>
      </c>
    </row>
    <row r="51" spans="1:8">
      <c r="A51" s="7" t="s">
        <v>67</v>
      </c>
      <c r="B51" s="42">
        <f>SUM('Baker-Berry:Sherman'!B51)</f>
        <v>2548577</v>
      </c>
      <c r="C51" s="29">
        <f>C25</f>
        <v>314</v>
      </c>
      <c r="D51" s="106">
        <f>D25</f>
        <v>41037</v>
      </c>
      <c r="E51" s="93">
        <f>C51-D51</f>
        <v>-40723</v>
      </c>
      <c r="F51" s="78">
        <f>B51+E51</f>
        <v>2507854</v>
      </c>
    </row>
    <row r="52" spans="1:8">
      <c r="A52" s="7" t="s">
        <v>68</v>
      </c>
      <c r="B52" s="42">
        <f>SUM('Baker-Berry:Sherman'!B52)</f>
        <v>810508.14999999991</v>
      </c>
      <c r="C52" s="29">
        <f>C48</f>
        <v>2453.5</v>
      </c>
      <c r="D52" s="106">
        <f>D48</f>
        <v>27072</v>
      </c>
      <c r="E52" s="93">
        <f>C52-D52</f>
        <v>-24618.5</v>
      </c>
      <c r="F52" s="78">
        <f>B52+E52</f>
        <v>785889.64999999991</v>
      </c>
    </row>
    <row r="53" spans="1:8">
      <c r="A53" s="8" t="s">
        <v>3</v>
      </c>
      <c r="B53" s="42">
        <f>SUM('Baker-Berry:Sherman'!B53)</f>
        <v>5989623.1500000004</v>
      </c>
      <c r="C53" s="29">
        <f>SUM(C50:C52)</f>
        <v>29368.5</v>
      </c>
      <c r="D53" s="106">
        <f>SUM(D50:D52)</f>
        <v>93617</v>
      </c>
      <c r="E53" s="93">
        <f>C53-D53</f>
        <v>-64248.5</v>
      </c>
      <c r="F53" s="78">
        <f>B53+E53</f>
        <v>5925374.6500000004</v>
      </c>
    </row>
    <row r="54" spans="1:8">
      <c r="A54" s="8"/>
      <c r="B54" s="42">
        <f>SUM('Baker-Berry:Sherman'!B54)</f>
        <v>0</v>
      </c>
      <c r="C54" s="29"/>
      <c r="D54" s="106"/>
      <c r="E54" s="93"/>
      <c r="F54" s="78"/>
    </row>
    <row r="55" spans="1:8" ht="11.25" customHeight="1">
      <c r="A55" s="40" t="s">
        <v>30</v>
      </c>
      <c r="B55" s="42">
        <f>SUM('Baker-Berry:Sherman'!B55)</f>
        <v>0</v>
      </c>
      <c r="C55" s="78"/>
      <c r="D55" s="78"/>
      <c r="E55" s="100"/>
      <c r="F55" s="78"/>
    </row>
    <row r="56" spans="1:8">
      <c r="A56" s="70" t="s">
        <v>31</v>
      </c>
      <c r="B56" s="42">
        <f>SUM('Baker-Berry:Sherman'!B56)</f>
        <v>13177</v>
      </c>
      <c r="C56" s="78">
        <f>SUM('Baker-Berry:Sherman'!C56)</f>
        <v>37</v>
      </c>
      <c r="D56" s="79">
        <f>SUM('Baker-Berry:Sherman'!D56)</f>
        <v>207</v>
      </c>
      <c r="E56" s="100">
        <f>SUM('Baker-Berry:Sherman'!E56)</f>
        <v>-170</v>
      </c>
      <c r="F56" s="99">
        <f>B56+E56</f>
        <v>13007</v>
      </c>
      <c r="H56" s="3" t="s">
        <v>49</v>
      </c>
    </row>
    <row r="57" spans="1:8">
      <c r="A57" s="70" t="s">
        <v>32</v>
      </c>
      <c r="B57" s="42">
        <f>SUM('Baker-Berry:Sherman'!B57)</f>
        <v>699</v>
      </c>
      <c r="C57" s="78">
        <f>SUM('Baker-Berry:Sherman'!C57)</f>
        <v>0</v>
      </c>
      <c r="D57" s="79">
        <f>SUM('Baker-Berry:Sherman'!D57)</f>
        <v>2</v>
      </c>
      <c r="E57" s="100">
        <f>SUM('Baker-Berry:Sherman'!E57)</f>
        <v>-2</v>
      </c>
      <c r="F57" s="99">
        <f>B57+E57</f>
        <v>697</v>
      </c>
      <c r="H57" s="3" t="s">
        <v>49</v>
      </c>
    </row>
    <row r="58" spans="1:8">
      <c r="A58" s="88" t="s">
        <v>46</v>
      </c>
      <c r="B58" s="42">
        <f>SUM('Baker-Berry:Sherman'!B58)</f>
        <v>50811</v>
      </c>
      <c r="C58" s="78">
        <f>SUM('Baker-Berry:Sherman'!C58)</f>
        <v>4734</v>
      </c>
      <c r="D58" s="79" t="s">
        <v>54</v>
      </c>
      <c r="E58" s="100">
        <f>SUM('Baker-Berry:Sherman'!E58)</f>
        <v>4734</v>
      </c>
      <c r="F58" s="99">
        <f>B58+E58</f>
        <v>55545</v>
      </c>
      <c r="H58" s="3" t="s">
        <v>70</v>
      </c>
    </row>
    <row r="59" spans="1:8">
      <c r="A59" s="88" t="s">
        <v>47</v>
      </c>
      <c r="B59" s="42">
        <f>SUM('Baker-Berry:Sherman'!B59)</f>
        <v>92</v>
      </c>
      <c r="C59" s="78">
        <f>SUM('Baker-Berry:Sherman'!C59)</f>
        <v>1</v>
      </c>
      <c r="D59" s="79">
        <f>SUM('Baker-Berry:Sherman'!D59)</f>
        <v>2</v>
      </c>
      <c r="E59" s="100">
        <f>SUM('Baker-Berry:Sherman'!E59)</f>
        <v>-1</v>
      </c>
      <c r="F59" s="99">
        <f>B59+E59</f>
        <v>91</v>
      </c>
      <c r="H59" s="3" t="s">
        <v>49</v>
      </c>
    </row>
    <row r="60" spans="1:8">
      <c r="A60" s="41" t="s">
        <v>3</v>
      </c>
      <c r="B60" s="42">
        <f>SUM('Baker-Berry:Sherman'!B60)</f>
        <v>64779</v>
      </c>
      <c r="C60" s="78">
        <f>SUM('Baker-Berry:Sherman'!C60)</f>
        <v>4772</v>
      </c>
      <c r="D60" s="79">
        <f>SUM('Baker-Berry:Sherman'!D60)</f>
        <v>211</v>
      </c>
      <c r="E60" s="100">
        <f>SUM('Baker-Berry:Sherman'!E60)</f>
        <v>4561</v>
      </c>
      <c r="F60" s="99">
        <f>B60+E60</f>
        <v>69340</v>
      </c>
    </row>
    <row r="61" spans="1:8">
      <c r="B61" s="42">
        <f>SUM('Baker-Berry:Sherman'!B61)</f>
        <v>0</v>
      </c>
      <c r="C61" s="81"/>
      <c r="D61" s="82"/>
      <c r="E61" s="94"/>
      <c r="F61" s="78">
        <f>F53+F60</f>
        <v>5994714.6500000004</v>
      </c>
    </row>
    <row r="62" spans="1:8">
      <c r="A62" s="43" t="s">
        <v>33</v>
      </c>
      <c r="B62" s="78"/>
      <c r="C62" s="81"/>
      <c r="D62" s="82"/>
      <c r="E62" s="94"/>
      <c r="F62" s="78"/>
    </row>
    <row r="63" spans="1:8">
      <c r="A63" s="44" t="s">
        <v>34</v>
      </c>
      <c r="B63" s="78">
        <v>84069</v>
      </c>
      <c r="C63" s="81"/>
      <c r="D63" s="82"/>
      <c r="E63" s="94">
        <f>F63-B63</f>
        <v>15032</v>
      </c>
      <c r="F63" s="78">
        <v>99101</v>
      </c>
      <c r="H63" s="3" t="s">
        <v>50</v>
      </c>
    </row>
    <row r="64" spans="1:8">
      <c r="A64" s="44" t="s">
        <v>35</v>
      </c>
      <c r="B64" s="78">
        <v>1778</v>
      </c>
      <c r="C64" s="81"/>
      <c r="D64" s="82"/>
      <c r="E64" s="94">
        <f>F64-B64</f>
        <v>56</v>
      </c>
      <c r="F64" s="78">
        <v>1834</v>
      </c>
      <c r="G64" s="177">
        <f>SUM(F63:F64)</f>
        <v>100935</v>
      </c>
      <c r="H64" s="3" t="s">
        <v>51</v>
      </c>
    </row>
    <row r="65" spans="1:8">
      <c r="A65" s="44" t="s">
        <v>62</v>
      </c>
      <c r="B65" s="78">
        <v>12383</v>
      </c>
      <c r="C65" s="81"/>
      <c r="D65" s="82"/>
      <c r="E65" s="94">
        <f>F65-B65</f>
        <v>5676</v>
      </c>
      <c r="F65" s="78">
        <v>18059</v>
      </c>
      <c r="H65" s="3" t="s">
        <v>64</v>
      </c>
    </row>
    <row r="66" spans="1:8">
      <c r="A66" s="44" t="s">
        <v>63</v>
      </c>
      <c r="B66" s="78">
        <v>7212</v>
      </c>
      <c r="C66" s="81"/>
      <c r="D66" s="82"/>
      <c r="E66" s="94">
        <f>F66-B66</f>
        <v>246</v>
      </c>
      <c r="F66" s="78">
        <v>7458</v>
      </c>
      <c r="G66" s="177">
        <f>SUM(F65:F66)</f>
        <v>25517</v>
      </c>
      <c r="H66" s="3" t="s">
        <v>65</v>
      </c>
    </row>
    <row r="67" spans="1:8">
      <c r="A67" s="44" t="s">
        <v>66</v>
      </c>
      <c r="B67" s="78">
        <v>661173</v>
      </c>
      <c r="C67" s="81"/>
      <c r="D67" s="82"/>
      <c r="E67" s="94">
        <f>F67-B67</f>
        <v>70401</v>
      </c>
      <c r="F67" s="81">
        <v>731574</v>
      </c>
      <c r="H67" s="3" t="s">
        <v>52</v>
      </c>
    </row>
    <row r="68" spans="1:8">
      <c r="A68" s="44" t="s">
        <v>3</v>
      </c>
      <c r="B68" s="78">
        <v>766615</v>
      </c>
      <c r="C68" s="81"/>
      <c r="D68" s="82"/>
      <c r="E68" s="94">
        <f>SUM(E63:E67)</f>
        <v>91411</v>
      </c>
      <c r="F68" s="78">
        <f>SUM(F63:F67)</f>
        <v>858026</v>
      </c>
    </row>
    <row r="69" spans="1:8">
      <c r="A69" s="44"/>
      <c r="B69" s="78"/>
      <c r="C69" s="81"/>
      <c r="D69" s="82"/>
      <c r="E69" s="94"/>
      <c r="F69" s="78"/>
    </row>
    <row r="70" spans="1:8">
      <c r="A70" s="23" t="s">
        <v>55</v>
      </c>
      <c r="B70" s="78"/>
      <c r="C70" s="81"/>
      <c r="D70" s="82"/>
      <c r="E70" s="94"/>
      <c r="F70" s="78"/>
    </row>
    <row r="71" spans="1:8" s="7" customFormat="1">
      <c r="A71" s="1" t="s">
        <v>38</v>
      </c>
      <c r="B71" s="78">
        <f>B14</f>
        <v>2646458</v>
      </c>
      <c r="C71" s="78">
        <f>C14</f>
        <v>26601</v>
      </c>
      <c r="D71" s="79">
        <f>D14</f>
        <v>25508</v>
      </c>
      <c r="E71" s="104">
        <f>E14</f>
        <v>1093</v>
      </c>
      <c r="F71" s="78">
        <f>F14</f>
        <v>2647551</v>
      </c>
      <c r="G71" s="98"/>
      <c r="H71" s="7" t="s">
        <v>53</v>
      </c>
    </row>
    <row r="72" spans="1:8" s="7" customFormat="1">
      <c r="A72" s="45" t="s">
        <v>39</v>
      </c>
      <c r="B72" s="78">
        <v>661173</v>
      </c>
      <c r="C72" s="81"/>
      <c r="D72" s="82"/>
      <c r="E72" s="94">
        <f>E67</f>
        <v>70401</v>
      </c>
      <c r="F72" s="81">
        <f>F67</f>
        <v>731574</v>
      </c>
      <c r="G72" s="98"/>
    </row>
    <row r="73" spans="1:8" s="7" customFormat="1">
      <c r="A73" s="44" t="s">
        <v>3</v>
      </c>
      <c r="B73" s="81">
        <f>SUM(B71:B72)</f>
        <v>3307631</v>
      </c>
      <c r="C73" s="81">
        <f>SUM(C71:C72)</f>
        <v>26601</v>
      </c>
      <c r="D73" s="82">
        <f>SUM(D71:D72)</f>
        <v>25508</v>
      </c>
      <c r="E73" s="94">
        <f>SUM(E71:E72)</f>
        <v>71494</v>
      </c>
      <c r="F73" s="78">
        <f>SUM(F71:F72)</f>
        <v>3379125</v>
      </c>
      <c r="G73" s="98"/>
    </row>
    <row r="74" spans="1:8" s="23" customFormat="1">
      <c r="A74" s="3"/>
      <c r="B74" s="3"/>
      <c r="C74" s="22"/>
      <c r="D74" s="97"/>
      <c r="E74" s="95"/>
      <c r="F74" s="3"/>
    </row>
    <row r="75" spans="1:8" s="23" customFormat="1">
      <c r="A75" s="3"/>
      <c r="B75" s="3"/>
      <c r="C75" s="22"/>
      <c r="D75" s="97"/>
      <c r="E75" s="95"/>
      <c r="F75" s="3"/>
    </row>
    <row r="76" spans="1:8" s="23" customFormat="1">
      <c r="A76" s="3"/>
      <c r="B76" s="3"/>
      <c r="C76" s="22"/>
      <c r="D76" s="97"/>
      <c r="E76" s="95"/>
      <c r="F76" s="3"/>
    </row>
    <row r="77" spans="1:8" s="23" customFormat="1">
      <c r="A77" s="3"/>
      <c r="B77" s="3"/>
      <c r="C77" s="22"/>
      <c r="D77" s="97"/>
      <c r="E77" s="95"/>
      <c r="F77" s="3"/>
    </row>
    <row r="78" spans="1:8">
      <c r="A78" s="43"/>
      <c r="B78" s="78"/>
      <c r="C78" s="81"/>
      <c r="E78" s="94"/>
      <c r="F78" s="78"/>
    </row>
    <row r="79" spans="1:8">
      <c r="A79" s="44"/>
      <c r="B79" s="78"/>
      <c r="C79" s="81"/>
      <c r="E79" s="94"/>
      <c r="F79" s="78"/>
    </row>
    <row r="80" spans="1:8">
      <c r="A80" s="44"/>
      <c r="B80" s="78"/>
      <c r="C80" s="81"/>
      <c r="E80" s="94"/>
      <c r="F80" s="78"/>
    </row>
    <row r="81" spans="1:6">
      <c r="A81" s="44"/>
      <c r="B81" s="78"/>
      <c r="C81" s="81"/>
      <c r="E81" s="94"/>
      <c r="F81" s="78"/>
    </row>
    <row r="82" spans="1:6">
      <c r="A82" s="44"/>
      <c r="B82" s="78"/>
      <c r="C82" s="81"/>
      <c r="E82" s="94"/>
      <c r="F82" s="78"/>
    </row>
    <row r="83" spans="1:6">
      <c r="A83" s="23"/>
      <c r="B83" s="78"/>
      <c r="C83" s="81"/>
      <c r="E83" s="94"/>
      <c r="F83" s="78"/>
    </row>
    <row r="84" spans="1:6" s="7" customFormat="1">
      <c r="A84" s="1"/>
      <c r="B84" s="78"/>
      <c r="C84" s="81"/>
      <c r="D84" s="97"/>
      <c r="E84" s="94"/>
      <c r="F84" s="78"/>
    </row>
    <row r="85" spans="1:6" s="7" customFormat="1">
      <c r="A85" s="45"/>
      <c r="B85" s="78"/>
      <c r="C85" s="81"/>
      <c r="D85" s="97"/>
      <c r="E85" s="94"/>
      <c r="F85" s="78"/>
    </row>
    <row r="86" spans="1:6" s="7" customFormat="1">
      <c r="A86" s="43"/>
      <c r="B86" s="78"/>
      <c r="C86" s="81"/>
      <c r="D86" s="97"/>
      <c r="E86" s="94"/>
      <c r="F86" s="78"/>
    </row>
    <row r="87" spans="1:6" s="7" customFormat="1">
      <c r="A87" s="3"/>
      <c r="B87" s="3"/>
      <c r="C87" s="22"/>
      <c r="D87" s="97"/>
      <c r="E87" s="95"/>
      <c r="F87" s="3"/>
    </row>
    <row r="88" spans="1:6" s="23" customFormat="1">
      <c r="A88" s="3"/>
      <c r="B88" s="3"/>
      <c r="C88" s="22"/>
      <c r="D88" s="97"/>
      <c r="E88" s="95"/>
      <c r="F88" s="3"/>
    </row>
    <row r="89" spans="1:6" s="45" customFormat="1">
      <c r="A89" s="3"/>
      <c r="B89" s="3"/>
      <c r="C89" s="22"/>
      <c r="D89" s="97"/>
      <c r="E89" s="95"/>
      <c r="F89" s="3"/>
    </row>
    <row r="90" spans="1:6" s="23" customFormat="1">
      <c r="A90" s="3"/>
      <c r="B90" s="3"/>
      <c r="C90" s="22"/>
      <c r="D90" s="97"/>
      <c r="E90" s="95"/>
      <c r="F90" s="3"/>
    </row>
    <row r="91" spans="1:6" s="23" customFormat="1">
      <c r="A91" s="3"/>
      <c r="B91" s="3"/>
      <c r="C91" s="22"/>
      <c r="D91" s="97"/>
      <c r="E91" s="95"/>
      <c r="F91" s="3"/>
    </row>
    <row r="92" spans="1:6" s="23" customFormat="1">
      <c r="A92" s="3"/>
      <c r="B92" s="3"/>
      <c r="C92" s="22"/>
      <c r="D92" s="97"/>
      <c r="E92" s="95"/>
      <c r="F92" s="3"/>
    </row>
    <row r="93" spans="1:6" s="23" customFormat="1">
      <c r="A93" s="3"/>
      <c r="B93" s="3"/>
      <c r="C93" s="22"/>
      <c r="D93" s="97"/>
      <c r="E93" s="95"/>
      <c r="F93" s="3"/>
    </row>
    <row r="94" spans="1:6" s="23" customFormat="1">
      <c r="A94" s="3"/>
      <c r="B94" s="3"/>
      <c r="C94" s="22"/>
      <c r="D94" s="97"/>
      <c r="E94" s="95"/>
      <c r="F94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H7" sqref="H7"/>
      <pageMargins left="0.26" right="0.2" top="0.64" bottom="0.76" header="0.39" footer="0.31"/>
      <printOptions horizontalCentered="1" gridLines="1"/>
      <pageSetup orientation="portrait" r:id="rId1"/>
      <headerFooter alignWithMargins="0">
        <oddHeader>&amp;F</oddHeader>
        <oddFooter>&amp;L&amp;T&amp;CPrepared by Barbara_W_Sterling &amp;D&amp;RPage &amp;P</oddFooter>
      </headerFooter>
    </customSheetView>
  </customSheetViews>
  <printOptions horizontalCentered="1" gridLines="1"/>
  <pageMargins left="0.26" right="0.2" top="0.64" bottom="0.76" header="0.39" footer="0.31"/>
  <pageSetup orientation="portrait" r:id="rId2"/>
  <headerFooter alignWithMargins="0">
    <oddHeader>&amp;F</oddHeader>
    <oddFooter>&amp;L&amp;T&amp;CPrepared by Barbara_W_Sterling &amp;D&amp;RPage &amp;P</oddFooter>
  </headerFooter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Zeros="0" tabSelected="1" zoomScaleNormal="100" workbookViewId="0">
      <pane xSplit="1" ySplit="2" topLeftCell="B46" activePane="bottomRight" state="frozen"/>
      <selection pane="topRight" activeCell="B1" sqref="B1"/>
      <selection pane="bottomLeft" activeCell="A3" sqref="A3"/>
      <selection pane="bottomRight" activeCell="F46" sqref="F46"/>
    </sheetView>
  </sheetViews>
  <sheetFormatPr defaultColWidth="11.42578125" defaultRowHeight="12.75"/>
  <cols>
    <col min="1" max="1" width="30.28515625" style="3" bestFit="1" customWidth="1"/>
    <col min="2" max="2" width="11.28515625" style="3" customWidth="1"/>
    <col min="3" max="3" width="11.28515625" style="81" customWidth="1"/>
    <col min="4" max="4" width="11.28515625" style="82" customWidth="1"/>
    <col min="5" max="5" width="11.28515625" style="94" customWidth="1"/>
    <col min="6" max="6" width="11.28515625" style="3" customWidth="1"/>
    <col min="7" max="16384" width="11.42578125" style="18"/>
  </cols>
  <sheetData>
    <row r="1" spans="1:16" s="34" customFormat="1">
      <c r="A1" s="2" t="s">
        <v>22</v>
      </c>
      <c r="B1" s="25" t="s">
        <v>26</v>
      </c>
      <c r="C1" s="71" t="s">
        <v>27</v>
      </c>
      <c r="D1" s="72" t="s">
        <v>28</v>
      </c>
      <c r="E1" s="166" t="s">
        <v>40</v>
      </c>
      <c r="F1" s="28" t="s">
        <v>26</v>
      </c>
    </row>
    <row r="2" spans="1:16" s="35" customFormat="1" ht="13.5" thickBot="1">
      <c r="A2" s="2"/>
      <c r="B2" s="31" t="s">
        <v>56</v>
      </c>
      <c r="C2" s="74" t="s">
        <v>69</v>
      </c>
      <c r="D2" s="164" t="s">
        <v>69</v>
      </c>
      <c r="E2" s="167" t="s">
        <v>69</v>
      </c>
      <c r="F2" s="74" t="s">
        <v>69</v>
      </c>
    </row>
    <row r="3" spans="1:16" s="3" customFormat="1">
      <c r="A3" s="2" t="s">
        <v>12</v>
      </c>
      <c r="B3" s="4"/>
      <c r="C3" s="75"/>
      <c r="D3" s="76"/>
      <c r="E3" s="168"/>
      <c r="F3" s="27"/>
    </row>
    <row r="4" spans="1:16">
      <c r="A4" s="51" t="s">
        <v>0</v>
      </c>
      <c r="B4" s="5"/>
      <c r="C4" s="78">
        <v>2387</v>
      </c>
      <c r="D4" s="79">
        <v>1165</v>
      </c>
      <c r="E4" s="100">
        <f>C4-D4</f>
        <v>1222</v>
      </c>
      <c r="F4" s="26"/>
    </row>
    <row r="5" spans="1:16">
      <c r="A5" s="51"/>
      <c r="B5" s="5">
        <v>0</v>
      </c>
      <c r="C5" s="78"/>
      <c r="D5" s="79"/>
      <c r="E5" s="100"/>
      <c r="F5" s="26">
        <f t="shared" ref="F5:F59" si="0">B5+E5</f>
        <v>0</v>
      </c>
    </row>
    <row r="6" spans="1:16">
      <c r="A6" s="51" t="s">
        <v>2</v>
      </c>
      <c r="B6" s="5"/>
      <c r="C6" s="78">
        <v>0</v>
      </c>
      <c r="D6" s="79">
        <v>863</v>
      </c>
      <c r="E6" s="100">
        <f>C6-D6</f>
        <v>-863</v>
      </c>
      <c r="F6" s="26"/>
    </row>
    <row r="7" spans="1:16">
      <c r="A7" s="51"/>
      <c r="B7" s="5">
        <v>0</v>
      </c>
      <c r="C7" s="78"/>
      <c r="D7" s="79"/>
      <c r="E7" s="100"/>
      <c r="F7" s="26">
        <f t="shared" si="0"/>
        <v>0</v>
      </c>
    </row>
    <row r="8" spans="1:16">
      <c r="A8" s="51" t="s">
        <v>11</v>
      </c>
      <c r="B8" s="5"/>
      <c r="C8" s="78">
        <v>0</v>
      </c>
      <c r="D8" s="79">
        <v>0</v>
      </c>
      <c r="E8" s="100">
        <f>C8-D8</f>
        <v>0</v>
      </c>
      <c r="F8" s="26"/>
    </row>
    <row r="9" spans="1:16" s="37" customFormat="1">
      <c r="A9" s="51"/>
      <c r="B9" s="5"/>
      <c r="C9" s="78">
        <v>0</v>
      </c>
      <c r="D9" s="79"/>
      <c r="E9" s="100">
        <f>C9-D9</f>
        <v>0</v>
      </c>
      <c r="F9" s="26"/>
    </row>
    <row r="10" spans="1:16" s="54" customFormat="1">
      <c r="A10" s="51" t="s">
        <v>60</v>
      </c>
      <c r="B10" s="78"/>
      <c r="C10" s="78">
        <v>8</v>
      </c>
      <c r="D10" s="79">
        <v>28</v>
      </c>
      <c r="E10" s="100">
        <f>C10-D10</f>
        <v>-20</v>
      </c>
      <c r="F10" s="26"/>
      <c r="G10" s="60"/>
      <c r="H10" s="60"/>
      <c r="I10" s="60"/>
      <c r="J10" s="60"/>
      <c r="K10" s="60"/>
      <c r="L10" s="60"/>
      <c r="M10" s="60"/>
      <c r="N10" s="56"/>
      <c r="O10" s="59"/>
      <c r="P10" s="57"/>
    </row>
    <row r="11" spans="1:16" s="54" customFormat="1">
      <c r="A11" s="1"/>
      <c r="B11" s="78"/>
      <c r="C11" s="78"/>
      <c r="D11" s="79"/>
      <c r="E11" s="100">
        <f>C11-D11</f>
        <v>0</v>
      </c>
      <c r="F11" s="26"/>
      <c r="G11" s="60"/>
      <c r="H11" s="60"/>
      <c r="I11" s="60"/>
      <c r="J11" s="60"/>
      <c r="K11" s="60"/>
      <c r="L11" s="60"/>
      <c r="M11" s="60"/>
      <c r="N11" s="56"/>
      <c r="O11" s="59"/>
      <c r="P11" s="57"/>
    </row>
    <row r="12" spans="1:16" s="54" customFormat="1">
      <c r="A12" s="51" t="s">
        <v>61</v>
      </c>
      <c r="B12" s="78"/>
      <c r="C12" s="78">
        <v>0</v>
      </c>
      <c r="D12" s="79">
        <v>806</v>
      </c>
      <c r="E12" s="100">
        <f>C12-D12</f>
        <v>-806</v>
      </c>
      <c r="F12" s="26"/>
      <c r="G12" s="60"/>
      <c r="H12" s="60"/>
      <c r="I12" s="60"/>
      <c r="J12" s="60"/>
      <c r="K12" s="60"/>
      <c r="L12" s="60"/>
      <c r="M12" s="60"/>
      <c r="N12" s="56"/>
      <c r="O12" s="59"/>
      <c r="P12" s="57"/>
    </row>
    <row r="13" spans="1:16">
      <c r="A13" s="1"/>
      <c r="B13" s="5">
        <v>0</v>
      </c>
      <c r="C13" s="78"/>
      <c r="D13" s="79"/>
      <c r="E13" s="100"/>
      <c r="F13" s="26">
        <f t="shared" si="0"/>
        <v>0</v>
      </c>
    </row>
    <row r="14" spans="1:16">
      <c r="A14" s="1" t="s">
        <v>43</v>
      </c>
      <c r="B14" s="5">
        <v>148626</v>
      </c>
      <c r="C14" s="78">
        <f>SUM(C4:C12)</f>
        <v>2395</v>
      </c>
      <c r="D14" s="79">
        <f>SUM(D4:D12)</f>
        <v>2862</v>
      </c>
      <c r="E14" s="100">
        <f>C14-D14</f>
        <v>-467</v>
      </c>
      <c r="F14" s="26">
        <f t="shared" si="0"/>
        <v>148159</v>
      </c>
    </row>
    <row r="15" spans="1:16">
      <c r="A15" s="1"/>
      <c r="B15" s="5">
        <v>0</v>
      </c>
      <c r="C15" s="78"/>
      <c r="D15" s="79"/>
      <c r="E15" s="100"/>
      <c r="F15" s="26">
        <f t="shared" si="0"/>
        <v>0</v>
      </c>
    </row>
    <row r="16" spans="1:16">
      <c r="A16" s="2" t="s">
        <v>1</v>
      </c>
      <c r="B16" s="5">
        <v>0</v>
      </c>
      <c r="C16" s="78"/>
      <c r="D16" s="79"/>
      <c r="E16" s="100"/>
      <c r="F16" s="26">
        <f t="shared" si="0"/>
        <v>0</v>
      </c>
    </row>
    <row r="17" spans="1:6">
      <c r="A17" s="51" t="s">
        <v>24</v>
      </c>
      <c r="B17" s="5">
        <v>604</v>
      </c>
      <c r="C17" s="78">
        <v>0</v>
      </c>
      <c r="D17" s="79">
        <v>0</v>
      </c>
      <c r="E17" s="100">
        <f>C17-D17</f>
        <v>0</v>
      </c>
      <c r="F17" s="26">
        <f t="shared" si="0"/>
        <v>604</v>
      </c>
    </row>
    <row r="18" spans="1:6">
      <c r="A18" s="51"/>
      <c r="B18" s="5">
        <v>0</v>
      </c>
      <c r="C18" s="78"/>
      <c r="D18" s="79"/>
      <c r="E18" s="100"/>
      <c r="F18" s="26">
        <f t="shared" si="0"/>
        <v>0</v>
      </c>
    </row>
    <row r="19" spans="1:6">
      <c r="A19" s="51" t="s">
        <v>25</v>
      </c>
      <c r="B19" s="5">
        <v>89479</v>
      </c>
      <c r="C19" s="78">
        <v>0</v>
      </c>
      <c r="D19" s="79">
        <v>0</v>
      </c>
      <c r="E19" s="100">
        <f>C19-D19</f>
        <v>0</v>
      </c>
      <c r="F19" s="26">
        <f t="shared" si="0"/>
        <v>89479</v>
      </c>
    </row>
    <row r="20" spans="1:6">
      <c r="A20" s="51"/>
      <c r="B20" s="3">
        <v>0</v>
      </c>
      <c r="E20" s="100"/>
      <c r="F20" s="26">
        <f t="shared" si="0"/>
        <v>0</v>
      </c>
    </row>
    <row r="21" spans="1:6">
      <c r="A21" s="52" t="s">
        <v>41</v>
      </c>
      <c r="B21" s="11">
        <v>329</v>
      </c>
      <c r="C21" s="53"/>
      <c r="D21" s="79"/>
      <c r="E21" s="100"/>
      <c r="F21" s="26">
        <f t="shared" si="0"/>
        <v>329</v>
      </c>
    </row>
    <row r="22" spans="1:6">
      <c r="A22" s="52"/>
      <c r="B22" s="11">
        <v>0</v>
      </c>
      <c r="C22" s="53"/>
      <c r="D22" s="83"/>
      <c r="E22" s="100"/>
      <c r="F22" s="26">
        <f t="shared" si="0"/>
        <v>0</v>
      </c>
    </row>
    <row r="23" spans="1:6">
      <c r="A23" s="52" t="s">
        <v>42</v>
      </c>
      <c r="B23" s="11">
        <v>1528</v>
      </c>
      <c r="C23" s="53"/>
      <c r="D23" s="79"/>
      <c r="E23" s="100"/>
      <c r="F23" s="26">
        <f t="shared" si="0"/>
        <v>1528</v>
      </c>
    </row>
    <row r="24" spans="1:6">
      <c r="A24" s="52"/>
      <c r="B24" s="11">
        <v>0</v>
      </c>
      <c r="C24" s="53"/>
      <c r="D24" s="83"/>
      <c r="E24" s="100"/>
      <c r="F24" s="26">
        <f t="shared" si="0"/>
        <v>0</v>
      </c>
    </row>
    <row r="25" spans="1:6">
      <c r="A25" s="1" t="s">
        <v>44</v>
      </c>
      <c r="B25" s="11">
        <f>SUM(B16:B24)</f>
        <v>91940</v>
      </c>
      <c r="C25" s="53">
        <f>SUM(C17,C19,C21,C23)</f>
        <v>0</v>
      </c>
      <c r="D25" s="79">
        <f>SUM(D17,D19,D21,D23)</f>
        <v>0</v>
      </c>
      <c r="E25" s="100">
        <f>C25-D25</f>
        <v>0</v>
      </c>
      <c r="F25" s="26">
        <f t="shared" si="0"/>
        <v>91940</v>
      </c>
    </row>
    <row r="26" spans="1:6">
      <c r="A26" s="1"/>
      <c r="B26" s="11">
        <v>0</v>
      </c>
      <c r="C26" s="53"/>
      <c r="D26" s="83"/>
      <c r="E26" s="100"/>
      <c r="F26" s="26">
        <f t="shared" si="0"/>
        <v>0</v>
      </c>
    </row>
    <row r="27" spans="1:6">
      <c r="A27" s="2" t="s">
        <v>19</v>
      </c>
      <c r="B27" s="5">
        <v>0</v>
      </c>
      <c r="C27" s="53"/>
      <c r="D27" s="83"/>
      <c r="E27" s="100"/>
      <c r="F27" s="26">
        <f t="shared" si="0"/>
        <v>0</v>
      </c>
    </row>
    <row r="28" spans="1:6" s="3" customFormat="1">
      <c r="A28" s="51" t="s">
        <v>16</v>
      </c>
      <c r="B28" s="5">
        <v>0</v>
      </c>
      <c r="C28" s="103">
        <v>0</v>
      </c>
      <c r="D28" s="79">
        <v>0</v>
      </c>
      <c r="E28" s="100">
        <f>C28-D28</f>
        <v>0</v>
      </c>
      <c r="F28" s="26">
        <f t="shared" si="0"/>
        <v>0</v>
      </c>
    </row>
    <row r="29" spans="1:6" s="3" customFormat="1">
      <c r="A29" s="51"/>
      <c r="B29" s="5">
        <v>0</v>
      </c>
      <c r="C29" s="53"/>
      <c r="D29" s="79"/>
      <c r="E29" s="100"/>
      <c r="F29" s="26">
        <f t="shared" si="0"/>
        <v>0</v>
      </c>
    </row>
    <row r="30" spans="1:6" s="3" customFormat="1">
      <c r="A30" s="51" t="s">
        <v>15</v>
      </c>
      <c r="B30" s="5">
        <v>17</v>
      </c>
      <c r="C30" s="53">
        <v>0</v>
      </c>
      <c r="D30" s="79">
        <v>0</v>
      </c>
      <c r="E30" s="100">
        <f>C30-D30</f>
        <v>0</v>
      </c>
      <c r="F30" s="26">
        <f t="shared" si="0"/>
        <v>17</v>
      </c>
    </row>
    <row r="31" spans="1:6" s="3" customFormat="1">
      <c r="A31" s="51"/>
      <c r="B31" s="5">
        <v>0</v>
      </c>
      <c r="C31" s="53"/>
      <c r="D31" s="79"/>
      <c r="E31" s="100"/>
      <c r="F31" s="26">
        <f t="shared" si="0"/>
        <v>0</v>
      </c>
    </row>
    <row r="32" spans="1:6">
      <c r="A32" s="51" t="s">
        <v>14</v>
      </c>
      <c r="B32" s="5">
        <v>19</v>
      </c>
      <c r="C32" s="53">
        <v>2</v>
      </c>
      <c r="D32" s="79">
        <v>0</v>
      </c>
      <c r="E32" s="100">
        <f>C32-D32</f>
        <v>2</v>
      </c>
      <c r="F32" s="26">
        <f t="shared" si="0"/>
        <v>21</v>
      </c>
    </row>
    <row r="33" spans="1:6">
      <c r="A33" s="51"/>
      <c r="B33" s="5">
        <v>0</v>
      </c>
      <c r="C33" s="53"/>
      <c r="D33" s="79"/>
      <c r="E33" s="100"/>
      <c r="F33" s="26">
        <f t="shared" si="0"/>
        <v>0</v>
      </c>
    </row>
    <row r="34" spans="1:6">
      <c r="A34" s="51" t="s">
        <v>13</v>
      </c>
      <c r="B34" s="5">
        <v>133</v>
      </c>
      <c r="C34" s="53">
        <v>0</v>
      </c>
      <c r="D34" s="79">
        <v>0</v>
      </c>
      <c r="E34" s="100">
        <f>C34-D34</f>
        <v>0</v>
      </c>
      <c r="F34" s="26">
        <f t="shared" si="0"/>
        <v>133</v>
      </c>
    </row>
    <row r="35" spans="1:6">
      <c r="A35" s="51"/>
      <c r="B35" s="5">
        <v>0</v>
      </c>
      <c r="C35" s="53"/>
      <c r="D35" s="79"/>
      <c r="E35" s="100"/>
      <c r="F35" s="26">
        <f t="shared" si="0"/>
        <v>0</v>
      </c>
    </row>
    <row r="36" spans="1:6">
      <c r="A36" s="51" t="s">
        <v>57</v>
      </c>
      <c r="B36" s="5">
        <v>7</v>
      </c>
      <c r="C36" s="53">
        <v>0</v>
      </c>
      <c r="D36" s="79">
        <v>0</v>
      </c>
      <c r="E36" s="100">
        <f>C36-D36</f>
        <v>0</v>
      </c>
      <c r="F36" s="26">
        <f t="shared" si="0"/>
        <v>7</v>
      </c>
    </row>
    <row r="37" spans="1:6">
      <c r="A37" s="51"/>
      <c r="B37" s="5">
        <v>0</v>
      </c>
      <c r="C37" s="53"/>
      <c r="D37" s="79"/>
      <c r="E37" s="100"/>
      <c r="F37" s="26">
        <f t="shared" si="0"/>
        <v>0</v>
      </c>
    </row>
    <row r="38" spans="1:6">
      <c r="A38" s="51" t="s">
        <v>6</v>
      </c>
      <c r="B38" s="5">
        <v>0</v>
      </c>
      <c r="C38" s="53">
        <v>0</v>
      </c>
      <c r="D38" s="79">
        <v>0</v>
      </c>
      <c r="E38" s="100">
        <f>C38-D38</f>
        <v>0</v>
      </c>
      <c r="F38" s="26">
        <f t="shared" si="0"/>
        <v>0</v>
      </c>
    </row>
    <row r="39" spans="1:6">
      <c r="A39" s="51"/>
      <c r="B39" s="5">
        <v>0</v>
      </c>
      <c r="C39" s="53"/>
      <c r="D39" s="79"/>
      <c r="E39" s="100"/>
      <c r="F39" s="26">
        <f t="shared" si="0"/>
        <v>0</v>
      </c>
    </row>
    <row r="40" spans="1:6">
      <c r="A40" s="51" t="s">
        <v>58</v>
      </c>
      <c r="B40" s="20">
        <v>5</v>
      </c>
      <c r="C40" s="53">
        <v>0</v>
      </c>
      <c r="D40" s="79">
        <v>0</v>
      </c>
      <c r="E40" s="100">
        <f>C40-D40</f>
        <v>0</v>
      </c>
      <c r="F40" s="26">
        <f t="shared" si="0"/>
        <v>5</v>
      </c>
    </row>
    <row r="41" spans="1:6">
      <c r="A41" s="51"/>
      <c r="B41" s="5">
        <v>0</v>
      </c>
      <c r="C41" s="53"/>
      <c r="D41" s="79"/>
      <c r="E41" s="100"/>
      <c r="F41" s="26">
        <f t="shared" si="0"/>
        <v>0</v>
      </c>
    </row>
    <row r="42" spans="1:6">
      <c r="A42" s="51" t="s">
        <v>17</v>
      </c>
      <c r="B42" s="5">
        <v>0</v>
      </c>
      <c r="C42" s="53">
        <v>0</v>
      </c>
      <c r="D42" s="86">
        <v>0</v>
      </c>
      <c r="E42" s="100">
        <f>C42-D42</f>
        <v>0</v>
      </c>
      <c r="F42" s="26">
        <f t="shared" si="0"/>
        <v>0</v>
      </c>
    </row>
    <row r="43" spans="1:6">
      <c r="A43" s="51"/>
      <c r="B43" s="5">
        <v>0</v>
      </c>
      <c r="C43" s="53"/>
      <c r="D43" s="79"/>
      <c r="E43" s="100"/>
      <c r="F43" s="26">
        <f t="shared" si="0"/>
        <v>0</v>
      </c>
    </row>
    <row r="44" spans="1:6">
      <c r="A44" s="51" t="s">
        <v>18</v>
      </c>
      <c r="B44" s="5">
        <v>0</v>
      </c>
      <c r="C44" s="53">
        <v>0</v>
      </c>
      <c r="D44" s="79">
        <v>0</v>
      </c>
      <c r="E44" s="100">
        <f>C44-D44</f>
        <v>0</v>
      </c>
      <c r="F44" s="26">
        <f t="shared" si="0"/>
        <v>0</v>
      </c>
    </row>
    <row r="45" spans="1:6">
      <c r="A45" s="51"/>
      <c r="B45" s="14">
        <v>0</v>
      </c>
      <c r="C45" s="53"/>
      <c r="D45" s="79"/>
      <c r="E45" s="100"/>
      <c r="F45" s="26">
        <f t="shared" si="0"/>
        <v>0</v>
      </c>
    </row>
    <row r="46" spans="1:6">
      <c r="A46" s="51" t="s">
        <v>4</v>
      </c>
      <c r="B46" s="14">
        <v>1</v>
      </c>
      <c r="C46" s="53">
        <v>0</v>
      </c>
      <c r="D46" s="79">
        <v>0</v>
      </c>
      <c r="E46" s="100">
        <f>C46-D46</f>
        <v>0</v>
      </c>
      <c r="F46" s="26">
        <f t="shared" si="0"/>
        <v>1</v>
      </c>
    </row>
    <row r="47" spans="1:6">
      <c r="A47" s="6"/>
      <c r="B47" s="14">
        <v>0</v>
      </c>
      <c r="C47" s="53"/>
      <c r="D47" s="79"/>
      <c r="E47" s="100"/>
      <c r="F47" s="26">
        <f t="shared" si="0"/>
        <v>0</v>
      </c>
    </row>
    <row r="48" spans="1:6">
      <c r="A48" s="6" t="s">
        <v>45</v>
      </c>
      <c r="B48" s="12">
        <v>182</v>
      </c>
      <c r="C48" s="53">
        <f>SUM(C28:C46)</f>
        <v>2</v>
      </c>
      <c r="D48" s="83">
        <f>SUM(D28:D46)</f>
        <v>0</v>
      </c>
      <c r="E48" s="100">
        <f>C48-D48</f>
        <v>2</v>
      </c>
      <c r="F48" s="26">
        <f t="shared" si="0"/>
        <v>184</v>
      </c>
    </row>
    <row r="49" spans="1:6">
      <c r="A49" s="7"/>
      <c r="B49" s="15">
        <v>0</v>
      </c>
      <c r="C49" s="29"/>
      <c r="D49" s="79"/>
      <c r="E49" s="100"/>
      <c r="F49" s="26">
        <f t="shared" si="0"/>
        <v>0</v>
      </c>
    </row>
    <row r="50" spans="1:6">
      <c r="A50" s="64" t="s">
        <v>23</v>
      </c>
      <c r="B50" s="78">
        <v>148626</v>
      </c>
      <c r="C50" s="29">
        <f>C14</f>
        <v>2395</v>
      </c>
      <c r="D50" s="106">
        <f>D14</f>
        <v>2862</v>
      </c>
      <c r="E50" s="93">
        <f>C50-D50</f>
        <v>-467</v>
      </c>
      <c r="F50" s="78">
        <f>B50+E50</f>
        <v>148159</v>
      </c>
    </row>
    <row r="51" spans="1:6">
      <c r="A51" s="7" t="s">
        <v>67</v>
      </c>
      <c r="B51" s="78">
        <v>91940</v>
      </c>
      <c r="C51" s="29">
        <f>C25</f>
        <v>0</v>
      </c>
      <c r="D51" s="106">
        <f>D25</f>
        <v>0</v>
      </c>
      <c r="E51" s="93">
        <f>C51-D51</f>
        <v>0</v>
      </c>
      <c r="F51" s="78">
        <f>B51+E51</f>
        <v>91940</v>
      </c>
    </row>
    <row r="52" spans="1:6">
      <c r="A52" s="7" t="s">
        <v>68</v>
      </c>
      <c r="B52" s="78">
        <v>182</v>
      </c>
      <c r="C52" s="29">
        <f>C48</f>
        <v>2</v>
      </c>
      <c r="D52" s="106">
        <f>D48</f>
        <v>0</v>
      </c>
      <c r="E52" s="93">
        <f>C52-D52</f>
        <v>2</v>
      </c>
      <c r="F52" s="78">
        <f>B52+E52</f>
        <v>184</v>
      </c>
    </row>
    <row r="53" spans="1:6">
      <c r="A53" s="67" t="s">
        <v>3</v>
      </c>
      <c r="B53" s="78">
        <v>240748</v>
      </c>
      <c r="C53" s="29">
        <f>SUM(C50:C52)</f>
        <v>2397</v>
      </c>
      <c r="D53" s="106">
        <f>SUM(D50:D52)</f>
        <v>2862</v>
      </c>
      <c r="E53" s="93">
        <f>C53-D53</f>
        <v>-465</v>
      </c>
      <c r="F53" s="78">
        <f>B53+E53</f>
        <v>240283</v>
      </c>
    </row>
    <row r="54" spans="1:6">
      <c r="A54" s="6"/>
      <c r="B54" s="21">
        <v>0</v>
      </c>
      <c r="C54" s="29"/>
      <c r="D54" s="79"/>
      <c r="E54" s="100"/>
      <c r="F54" s="26">
        <f t="shared" si="0"/>
        <v>0</v>
      </c>
    </row>
    <row r="55" spans="1:6">
      <c r="A55" s="40" t="s">
        <v>30</v>
      </c>
      <c r="B55" s="24">
        <v>0</v>
      </c>
      <c r="C55" s="78"/>
      <c r="D55" s="79"/>
      <c r="E55" s="100"/>
      <c r="F55" s="26">
        <f t="shared" si="0"/>
        <v>0</v>
      </c>
    </row>
    <row r="56" spans="1:6">
      <c r="A56" s="70" t="s">
        <v>31</v>
      </c>
      <c r="B56" s="41">
        <v>467</v>
      </c>
      <c r="C56" s="78">
        <v>0</v>
      </c>
      <c r="D56" s="79">
        <v>4</v>
      </c>
      <c r="E56" s="100">
        <f>C56-D56</f>
        <v>-4</v>
      </c>
      <c r="F56" s="26">
        <f t="shared" si="0"/>
        <v>463</v>
      </c>
    </row>
    <row r="57" spans="1:6">
      <c r="A57" s="70" t="s">
        <v>32</v>
      </c>
      <c r="B57" s="41">
        <v>3</v>
      </c>
      <c r="C57" s="81">
        <v>0</v>
      </c>
      <c r="D57" s="79">
        <v>0</v>
      </c>
      <c r="E57" s="100">
        <f>C57-D57</f>
        <v>0</v>
      </c>
      <c r="F57" s="26">
        <f t="shared" si="0"/>
        <v>3</v>
      </c>
    </row>
    <row r="58" spans="1:6">
      <c r="A58" s="88" t="s">
        <v>46</v>
      </c>
      <c r="B58" s="41">
        <v>540</v>
      </c>
      <c r="C58" s="81">
        <v>47</v>
      </c>
      <c r="D58" s="79"/>
      <c r="E58" s="100">
        <v>47</v>
      </c>
      <c r="F58" s="26">
        <f t="shared" si="0"/>
        <v>587</v>
      </c>
    </row>
    <row r="59" spans="1:6">
      <c r="A59" s="88" t="s">
        <v>47</v>
      </c>
      <c r="B59" s="41">
        <v>1</v>
      </c>
      <c r="C59" s="81">
        <v>0</v>
      </c>
      <c r="D59" s="79">
        <v>0</v>
      </c>
      <c r="E59" s="100">
        <v>0</v>
      </c>
      <c r="F59" s="26">
        <f t="shared" si="0"/>
        <v>1</v>
      </c>
    </row>
    <row r="60" spans="1:6">
      <c r="A60" s="41" t="s">
        <v>3</v>
      </c>
      <c r="B60" s="42">
        <v>1011</v>
      </c>
      <c r="C60" s="81">
        <f>SUM(C56:C59)</f>
        <v>47</v>
      </c>
      <c r="D60" s="79">
        <f>SUM(D56:D59)</f>
        <v>4</v>
      </c>
      <c r="E60" s="100">
        <f>SUM(E56:E59)</f>
        <v>43</v>
      </c>
      <c r="F60" s="26">
        <f>B60+E60</f>
        <v>1054</v>
      </c>
    </row>
    <row r="61" spans="1:6">
      <c r="F61" s="26"/>
    </row>
    <row r="62" spans="1:6">
      <c r="F62" s="26"/>
    </row>
    <row r="63" spans="1:6">
      <c r="F63" s="26"/>
    </row>
    <row r="64" spans="1:6">
      <c r="F64" s="26"/>
    </row>
    <row r="65" spans="1:6">
      <c r="F65" s="26"/>
    </row>
    <row r="66" spans="1:6" s="7" customFormat="1">
      <c r="A66" s="3"/>
      <c r="B66" s="3"/>
      <c r="C66" s="81"/>
      <c r="D66" s="82"/>
      <c r="E66" s="94"/>
      <c r="F66" s="26"/>
    </row>
    <row r="67" spans="1:6" s="7" customFormat="1">
      <c r="A67" s="3"/>
      <c r="B67" s="3"/>
      <c r="C67" s="81"/>
      <c r="D67" s="82"/>
      <c r="E67" s="94"/>
      <c r="F67" s="26"/>
    </row>
    <row r="68" spans="1:6" s="7" customFormat="1">
      <c r="A68" s="3"/>
      <c r="B68" s="3"/>
      <c r="C68" s="81"/>
      <c r="D68" s="82"/>
      <c r="E68" s="94"/>
      <c r="F68" s="26"/>
    </row>
    <row r="69" spans="1:6" s="7" customFormat="1">
      <c r="A69" s="3"/>
      <c r="B69" s="3"/>
      <c r="C69" s="81"/>
      <c r="D69" s="82"/>
      <c r="E69" s="94"/>
      <c r="F69" s="26"/>
    </row>
    <row r="70" spans="1:6" s="7" customFormat="1">
      <c r="A70" s="3"/>
      <c r="B70" s="3"/>
      <c r="C70" s="81"/>
      <c r="D70" s="82"/>
      <c r="E70" s="94"/>
      <c r="F70" s="26"/>
    </row>
    <row r="71" spans="1:6" s="7" customFormat="1">
      <c r="A71" s="3"/>
      <c r="B71" s="3"/>
      <c r="C71" s="81"/>
      <c r="D71" s="82"/>
      <c r="E71" s="94"/>
      <c r="F71" s="3"/>
    </row>
    <row r="72" spans="1:6" s="7" customFormat="1">
      <c r="A72" s="3"/>
      <c r="B72" s="3"/>
      <c r="C72" s="81"/>
      <c r="D72" s="82"/>
      <c r="E72" s="94"/>
      <c r="F72" s="3"/>
    </row>
    <row r="73" spans="1:6" s="7" customFormat="1">
      <c r="A73" s="3"/>
      <c r="B73" s="3"/>
      <c r="C73" s="81"/>
      <c r="D73" s="82"/>
      <c r="E73" s="94"/>
      <c r="F73" s="3"/>
    </row>
    <row r="74" spans="1:6" s="7" customFormat="1">
      <c r="A74" s="3"/>
      <c r="B74" s="3"/>
      <c r="C74" s="81"/>
      <c r="D74" s="82"/>
      <c r="E74" s="94"/>
      <c r="F74" s="3"/>
    </row>
    <row r="75" spans="1:6" s="7" customFormat="1">
      <c r="A75" s="3"/>
      <c r="B75" s="3"/>
      <c r="C75" s="81"/>
      <c r="D75" s="82"/>
      <c r="E75" s="94"/>
      <c r="F75" s="3"/>
    </row>
    <row r="76" spans="1:6" s="7" customFormat="1">
      <c r="A76" s="3"/>
      <c r="B76" s="3"/>
      <c r="C76" s="81"/>
      <c r="D76" s="82"/>
      <c r="E76" s="94"/>
      <c r="F76" s="3"/>
    </row>
    <row r="77" spans="1:6" s="3" customFormat="1">
      <c r="C77" s="81"/>
      <c r="D77" s="82"/>
      <c r="E77" s="94"/>
    </row>
    <row r="78" spans="1:6" s="7" customFormat="1">
      <c r="A78" s="3"/>
      <c r="B78" s="3"/>
      <c r="C78" s="81"/>
      <c r="D78" s="82"/>
      <c r="E78" s="94"/>
      <c r="F78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rowBreaks count="1" manualBreakCount="1">
        <brk id="58" max="16383" man="1"/>
      </rowBreaks>
      <pageMargins left="0.9" right="0.17" top="0.81" bottom="0.53" header="0.5" footer="0.5"/>
      <printOptions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2" type="noConversion"/>
  <printOptions gridLines="1"/>
  <pageMargins left="0.9" right="0.17" top="0.81" bottom="0.53" header="0.5" footer="0.5"/>
  <pageSetup orientation="portrait" r:id="rId2"/>
  <headerFooter alignWithMargins="0">
    <oddHeader>&amp;F</oddHeader>
    <oddFooter>Prepared by Barbara_W_Sterling &amp;D&amp;RPage &amp;P</oddFooter>
  </headerFooter>
  <rowBreaks count="1" manualBreakCount="1">
    <brk id="54" max="5" man="1"/>
  </rowBreak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2"/>
  <sheetViews>
    <sheetView showZeros="0" zoomScaleNormal="100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H71" sqref="H71"/>
    </sheetView>
  </sheetViews>
  <sheetFormatPr defaultColWidth="10.85546875" defaultRowHeight="12.75"/>
  <cols>
    <col min="1" max="1" width="30.28515625" style="3" bestFit="1" customWidth="1"/>
    <col min="2" max="2" width="10" style="3" bestFit="1" customWidth="1"/>
    <col min="3" max="3" width="8" style="22" bestFit="1" customWidth="1"/>
    <col min="4" max="4" width="10" style="50" bestFit="1" customWidth="1"/>
    <col min="5" max="5" width="9.7109375" style="48" customWidth="1"/>
    <col min="6" max="6" width="12.140625" style="3" customWidth="1"/>
    <col min="7" max="16384" width="10.85546875" style="36"/>
  </cols>
  <sheetData>
    <row r="1" spans="1:16">
      <c r="A1" s="10" t="s">
        <v>36</v>
      </c>
      <c r="B1" s="25" t="s">
        <v>26</v>
      </c>
      <c r="C1" s="71" t="s">
        <v>27</v>
      </c>
      <c r="D1" s="72" t="s">
        <v>28</v>
      </c>
      <c r="E1" s="73" t="s">
        <v>40</v>
      </c>
      <c r="F1" s="28" t="s">
        <v>26</v>
      </c>
    </row>
    <row r="2" spans="1:16" s="17" customFormat="1">
      <c r="A2" s="9" t="s">
        <v>37</v>
      </c>
      <c r="B2" s="31" t="s">
        <v>56</v>
      </c>
      <c r="C2" s="74" t="s">
        <v>69</v>
      </c>
      <c r="D2" s="74" t="s">
        <v>69</v>
      </c>
      <c r="E2" s="74" t="s">
        <v>69</v>
      </c>
      <c r="F2" s="74" t="s">
        <v>69</v>
      </c>
    </row>
    <row r="3" spans="1:16" s="16" customFormat="1">
      <c r="A3" s="2" t="s">
        <v>12</v>
      </c>
      <c r="B3" s="4"/>
      <c r="C3" s="19"/>
      <c r="D3" s="49"/>
      <c r="E3" s="46"/>
      <c r="F3" s="27"/>
    </row>
    <row r="4" spans="1:16">
      <c r="A4" s="51" t="s">
        <v>0</v>
      </c>
      <c r="B4" s="5"/>
      <c r="C4" s="12">
        <f>SUM(Dana!C4,'Matthews-Fuller'!C4)</f>
        <v>589</v>
      </c>
      <c r="D4" s="85">
        <f>SUM(Dana!D4,'Matthews-Fuller'!D4)</f>
        <v>6177</v>
      </c>
      <c r="E4" s="101">
        <f>SUM(Dana!E4,'Matthews-Fuller'!E4)</f>
        <v>-5588</v>
      </c>
      <c r="F4" s="26"/>
    </row>
    <row r="5" spans="1:16">
      <c r="A5" s="51"/>
      <c r="B5" s="5"/>
      <c r="C5" s="12">
        <f>SUM(Dana!C5,'Matthews-Fuller'!C5)</f>
        <v>0</v>
      </c>
      <c r="D5" s="85">
        <f>SUM(Dana!D5,'Matthews-Fuller'!D5)</f>
        <v>0</v>
      </c>
      <c r="E5" s="47"/>
      <c r="F5" s="26"/>
    </row>
    <row r="6" spans="1:16">
      <c r="A6" s="51" t="s">
        <v>2</v>
      </c>
      <c r="B6" s="5"/>
      <c r="C6" s="12">
        <f>SUM(Dana!C6,'Matthews-Fuller'!C6)</f>
        <v>0</v>
      </c>
      <c r="D6" s="85">
        <f>SUM(Dana!D6,'Matthews-Fuller'!D6)</f>
        <v>248</v>
      </c>
      <c r="E6" s="101">
        <f>SUM(Dana!E6,'Matthews-Fuller'!E6)</f>
        <v>-248</v>
      </c>
      <c r="F6" s="26"/>
    </row>
    <row r="7" spans="1:16">
      <c r="A7" s="51"/>
      <c r="B7" s="5"/>
      <c r="C7" s="12">
        <f>SUM(Dana!C7,'Matthews-Fuller'!C7)</f>
        <v>0</v>
      </c>
      <c r="D7" s="85">
        <f>SUM(Dana!D7,'Matthews-Fuller'!D7)</f>
        <v>0</v>
      </c>
      <c r="E7" s="101"/>
      <c r="F7" s="26"/>
    </row>
    <row r="8" spans="1:16">
      <c r="A8" s="51" t="s">
        <v>11</v>
      </c>
      <c r="B8" s="5"/>
      <c r="C8" s="12">
        <f>SUM(Dana!C8,'Matthews-Fuller'!C8)</f>
        <v>0</v>
      </c>
      <c r="D8" s="85">
        <f>SUM(Dana!D8,'Matthews-Fuller'!D8)</f>
        <v>0</v>
      </c>
      <c r="E8" s="101">
        <f>SUM(Dana!E8,'Matthews-Fuller'!E8)</f>
        <v>0</v>
      </c>
      <c r="F8" s="26"/>
    </row>
    <row r="9" spans="1:16" s="37" customFormat="1">
      <c r="A9" s="51"/>
      <c r="B9" s="5"/>
      <c r="C9" s="12">
        <f>SUM(Dana!C9,'Matthews-Fuller'!C9)</f>
        <v>0</v>
      </c>
      <c r="D9" s="85">
        <f>SUM(Dana!D9,'Matthews-Fuller'!D9)</f>
        <v>0</v>
      </c>
      <c r="E9" s="80"/>
      <c r="F9" s="26"/>
    </row>
    <row r="10" spans="1:16" s="54" customFormat="1">
      <c r="A10" s="51" t="s">
        <v>60</v>
      </c>
      <c r="B10" s="78"/>
      <c r="C10" s="12">
        <f>SUM(Dana!C10,'Matthews-Fuller'!C10)</f>
        <v>0</v>
      </c>
      <c r="D10" s="85">
        <f>SUM(Dana!D10,'Matthews-Fuller'!D10)</f>
        <v>1</v>
      </c>
      <c r="E10" s="80">
        <f>C10-D10</f>
        <v>-1</v>
      </c>
      <c r="F10" s="26"/>
      <c r="G10" s="60"/>
      <c r="H10" s="60"/>
      <c r="I10" s="60"/>
      <c r="J10" s="60"/>
      <c r="K10" s="60"/>
      <c r="L10" s="60"/>
      <c r="M10" s="60"/>
      <c r="N10" s="56"/>
      <c r="O10" s="59"/>
      <c r="P10" s="57"/>
    </row>
    <row r="11" spans="1:16" s="54" customFormat="1">
      <c r="A11" s="1"/>
      <c r="B11" s="78"/>
      <c r="C11" s="12">
        <f>SUM(Dana!C11,'Matthews-Fuller'!C11)</f>
        <v>0</v>
      </c>
      <c r="D11" s="85">
        <f>SUM(Dana!D11,'Matthews-Fuller'!D11)</f>
        <v>0</v>
      </c>
      <c r="E11" s="80"/>
      <c r="F11" s="26"/>
      <c r="G11" s="60"/>
      <c r="H11" s="60"/>
      <c r="I11" s="60"/>
      <c r="J11" s="60"/>
      <c r="K11" s="60"/>
      <c r="L11" s="60"/>
      <c r="M11" s="60"/>
      <c r="N11" s="56"/>
      <c r="O11" s="59"/>
      <c r="P11" s="57"/>
    </row>
    <row r="12" spans="1:16" s="54" customFormat="1">
      <c r="A12" s="51" t="s">
        <v>61</v>
      </c>
      <c r="B12" s="78"/>
      <c r="C12" s="12">
        <f>SUM(Dana!C12,'Matthews-Fuller'!C12)</f>
        <v>0</v>
      </c>
      <c r="D12" s="85">
        <f>SUM(Dana!D12,'Matthews-Fuller'!D12)</f>
        <v>1</v>
      </c>
      <c r="E12" s="80">
        <f>C12-D12</f>
        <v>-1</v>
      </c>
      <c r="F12" s="26"/>
      <c r="G12" s="60"/>
      <c r="H12" s="60"/>
      <c r="I12" s="60"/>
      <c r="J12" s="60"/>
      <c r="K12" s="60"/>
      <c r="L12" s="60"/>
      <c r="M12" s="60"/>
      <c r="N12" s="56"/>
      <c r="O12" s="59"/>
      <c r="P12" s="57"/>
    </row>
    <row r="13" spans="1:16">
      <c r="A13" s="1"/>
      <c r="B13" s="5">
        <v>0</v>
      </c>
      <c r="C13" s="12">
        <f>SUM(Dana!C13,'Matthews-Fuller'!C13)</f>
        <v>0</v>
      </c>
      <c r="D13" s="85">
        <f>SUM(Dana!D13,'Matthews-Fuller'!D13)</f>
        <v>0</v>
      </c>
      <c r="E13" s="47"/>
      <c r="F13" s="26">
        <f t="shared" ref="F13:F48" si="0">B13+E13</f>
        <v>0</v>
      </c>
    </row>
    <row r="14" spans="1:16">
      <c r="A14" s="1" t="s">
        <v>43</v>
      </c>
      <c r="B14" s="12">
        <f>SUM(Dana!B14,'Matthews-Fuller'!B14)</f>
        <v>200770</v>
      </c>
      <c r="C14" s="12">
        <f>SUM(Dana!C14,'Matthews-Fuller'!C14)</f>
        <v>589</v>
      </c>
      <c r="D14" s="85">
        <f>SUM(Dana!D14,'Matthews-Fuller'!D14)</f>
        <v>6427</v>
      </c>
      <c r="E14" s="101">
        <f>SUM(Dana!E14,'Matthews-Fuller'!E14)</f>
        <v>-5838</v>
      </c>
      <c r="F14" s="26">
        <f t="shared" si="0"/>
        <v>194932</v>
      </c>
    </row>
    <row r="15" spans="1:16">
      <c r="A15" s="1"/>
      <c r="B15" s="12">
        <f>SUM(Dana!B15,'Matthews-Fuller'!B15)</f>
        <v>0</v>
      </c>
      <c r="C15" s="12">
        <f>SUM(Dana!C15,'Matthews-Fuller'!C15)</f>
        <v>0</v>
      </c>
      <c r="D15" s="85">
        <f>SUM(Dana!D15,'Matthews-Fuller'!D15)</f>
        <v>0</v>
      </c>
      <c r="E15" s="101">
        <f>SUM(Dana!E15,'Matthews-Fuller'!E15)</f>
        <v>0</v>
      </c>
      <c r="F15" s="26"/>
    </row>
    <row r="16" spans="1:16">
      <c r="A16" s="2" t="s">
        <v>1</v>
      </c>
      <c r="B16" s="12">
        <f>SUM(Dana!B16,'Matthews-Fuller'!B16)</f>
        <v>0</v>
      </c>
      <c r="C16" s="12">
        <f>SUM(Dana!C16,'Matthews-Fuller'!C16)</f>
        <v>0</v>
      </c>
      <c r="D16" s="85">
        <f>SUM(Dana!D16,'Matthews-Fuller'!D16)</f>
        <v>0</v>
      </c>
      <c r="E16" s="101">
        <f>SUM(Dana!E16,'Matthews-Fuller'!E16)</f>
        <v>0</v>
      </c>
      <c r="F16" s="26">
        <f t="shared" si="0"/>
        <v>0</v>
      </c>
    </row>
    <row r="17" spans="1:6">
      <c r="A17" s="51" t="s">
        <v>24</v>
      </c>
      <c r="B17" s="12">
        <f>SUM(Dana!B17,'Matthews-Fuller'!B17)</f>
        <v>790</v>
      </c>
      <c r="C17" s="12">
        <f>SUM(Dana!C17,'Matthews-Fuller'!C17)</f>
        <v>0</v>
      </c>
      <c r="D17" s="85">
        <f>SUM(Dana!D17,'Matthews-Fuller'!D17)</f>
        <v>790</v>
      </c>
      <c r="E17" s="101">
        <f>SUM(Dana!E17,'Matthews-Fuller'!E17)</f>
        <v>-790</v>
      </c>
      <c r="F17" s="26">
        <f t="shared" si="0"/>
        <v>0</v>
      </c>
    </row>
    <row r="18" spans="1:6">
      <c r="A18" s="51"/>
      <c r="B18" s="12">
        <f>SUM(Dana!B18,'Matthews-Fuller'!B18)</f>
        <v>0</v>
      </c>
      <c r="C18" s="12">
        <f>SUM(Dana!C18,'Matthews-Fuller'!C18)</f>
        <v>0</v>
      </c>
      <c r="D18" s="85">
        <f>SUM(Dana!D18,'Matthews-Fuller'!D18)</f>
        <v>0</v>
      </c>
      <c r="E18" s="101">
        <f>SUM(Dana!E18,'Matthews-Fuller'!E18)</f>
        <v>0</v>
      </c>
      <c r="F18" s="26">
        <f t="shared" si="0"/>
        <v>0</v>
      </c>
    </row>
    <row r="19" spans="1:6">
      <c r="A19" s="51" t="s">
        <v>25</v>
      </c>
      <c r="B19" s="12">
        <f>SUM(Dana!B19,'Matthews-Fuller'!B19)</f>
        <v>11937</v>
      </c>
      <c r="C19" s="12">
        <f>SUM(Dana!C19,'Matthews-Fuller'!C19)</f>
        <v>0</v>
      </c>
      <c r="D19" s="85">
        <f>SUM(Dana!D19,'Matthews-Fuller'!D19)</f>
        <v>11937</v>
      </c>
      <c r="E19" s="101">
        <f>SUM(Dana!E19,'Matthews-Fuller'!E19)</f>
        <v>-11937</v>
      </c>
      <c r="F19" s="26">
        <f t="shared" si="0"/>
        <v>0</v>
      </c>
    </row>
    <row r="20" spans="1:6">
      <c r="A20" s="51"/>
      <c r="B20" s="12">
        <f>SUM(Dana!B20,'Matthews-Fuller'!B20)</f>
        <v>0</v>
      </c>
      <c r="C20" s="12">
        <f>SUM(Dana!C20,'Matthews-Fuller'!C20)</f>
        <v>0</v>
      </c>
      <c r="D20" s="85">
        <f>SUM(Dana!D20,'Matthews-Fuller'!D20)</f>
        <v>0</v>
      </c>
      <c r="E20" s="101">
        <f>SUM(Dana!E20,'Matthews-Fuller'!E20)</f>
        <v>0</v>
      </c>
      <c r="F20" s="26">
        <f t="shared" si="0"/>
        <v>0</v>
      </c>
    </row>
    <row r="21" spans="1:6">
      <c r="A21" s="52" t="s">
        <v>41</v>
      </c>
      <c r="B21" s="12">
        <f>SUM(Dana!B21,'Matthews-Fuller'!B21)</f>
        <v>24</v>
      </c>
      <c r="C21" s="12">
        <f>SUM(Dana!C21,'Matthews-Fuller'!C21)</f>
        <v>0</v>
      </c>
      <c r="D21" s="85">
        <f>SUM(Dana!D21,'Matthews-Fuller'!D21)</f>
        <v>24</v>
      </c>
      <c r="E21" s="101">
        <f>SUM(Dana!E21,'Matthews-Fuller'!E21)</f>
        <v>-24</v>
      </c>
      <c r="F21" s="26">
        <f t="shared" si="0"/>
        <v>0</v>
      </c>
    </row>
    <row r="22" spans="1:6">
      <c r="A22" s="52"/>
      <c r="B22" s="12">
        <f>SUM(Dana!B22,'Matthews-Fuller'!B22)</f>
        <v>0</v>
      </c>
      <c r="C22" s="12">
        <f>SUM(Dana!C22,'Matthews-Fuller'!C22)</f>
        <v>0</v>
      </c>
      <c r="D22" s="85">
        <f>SUM(Dana!D22,'Matthews-Fuller'!D22)</f>
        <v>0</v>
      </c>
      <c r="E22" s="101">
        <f>SUM(Dana!E22,'Matthews-Fuller'!E22)</f>
        <v>0</v>
      </c>
      <c r="F22" s="26">
        <f t="shared" si="0"/>
        <v>0</v>
      </c>
    </row>
    <row r="23" spans="1:6">
      <c r="A23" s="52" t="s">
        <v>42</v>
      </c>
      <c r="B23" s="12">
        <f>SUM(Dana!B23,'Matthews-Fuller'!B23)</f>
        <v>74</v>
      </c>
      <c r="C23" s="12">
        <f>SUM(Dana!C23,'Matthews-Fuller'!C23)</f>
        <v>0</v>
      </c>
      <c r="D23" s="85">
        <f>SUM(Dana!D23,'Matthews-Fuller'!D23)</f>
        <v>74</v>
      </c>
      <c r="E23" s="101">
        <f>SUM(Dana!E23,'Matthews-Fuller'!E23)</f>
        <v>-74</v>
      </c>
      <c r="F23" s="26">
        <f t="shared" si="0"/>
        <v>0</v>
      </c>
    </row>
    <row r="24" spans="1:6">
      <c r="A24" s="52"/>
      <c r="B24" s="12">
        <f>SUM(Dana!B24,'Matthews-Fuller'!B24)</f>
        <v>0</v>
      </c>
      <c r="C24" s="12">
        <f>SUM(Dana!C24,'Matthews-Fuller'!C24)</f>
        <v>0</v>
      </c>
      <c r="D24" s="85">
        <f>SUM(Dana!D24,'Matthews-Fuller'!D24)</f>
        <v>0</v>
      </c>
      <c r="E24" s="101">
        <f>SUM(Dana!E24,'Matthews-Fuller'!E24)</f>
        <v>0</v>
      </c>
      <c r="F24" s="26">
        <f t="shared" si="0"/>
        <v>0</v>
      </c>
    </row>
    <row r="25" spans="1:6">
      <c r="A25" s="1" t="s">
        <v>44</v>
      </c>
      <c r="B25" s="12">
        <f>SUM(Dana!B25,'Matthews-Fuller'!B25)</f>
        <v>12825</v>
      </c>
      <c r="C25" s="12">
        <f>SUM(Dana!C25,'Matthews-Fuller'!C25)</f>
        <v>0</v>
      </c>
      <c r="D25" s="85">
        <f>SUM(Dana!D25,'Matthews-Fuller'!D25)</f>
        <v>12825</v>
      </c>
      <c r="E25" s="101">
        <f>SUM(Dana!E25,'Matthews-Fuller'!E25)</f>
        <v>-12825</v>
      </c>
      <c r="F25" s="26">
        <f t="shared" si="0"/>
        <v>0</v>
      </c>
    </row>
    <row r="26" spans="1:6">
      <c r="A26" s="1"/>
      <c r="B26" s="12">
        <f>SUM(Dana!B26,'Matthews-Fuller'!B26)</f>
        <v>0</v>
      </c>
      <c r="C26" s="12">
        <f>SUM(Dana!C26,'Matthews-Fuller'!C26)</f>
        <v>0</v>
      </c>
      <c r="D26" s="85">
        <f>SUM(Dana!D26,'Matthews-Fuller'!D26)</f>
        <v>0</v>
      </c>
      <c r="E26" s="101">
        <f>SUM(Dana!E26,'Matthews-Fuller'!E26)</f>
        <v>0</v>
      </c>
      <c r="F26" s="26"/>
    </row>
    <row r="27" spans="1:6">
      <c r="A27" s="2" t="s">
        <v>19</v>
      </c>
      <c r="B27" s="12">
        <f>SUM(Dana!B27,'Matthews-Fuller'!B27)</f>
        <v>0</v>
      </c>
      <c r="C27" s="12">
        <f>SUM(Dana!C27,'Matthews-Fuller'!C27)</f>
        <v>0</v>
      </c>
      <c r="D27" s="85">
        <f>SUM(Dana!D27,'Matthews-Fuller'!D27)</f>
        <v>0</v>
      </c>
      <c r="E27" s="101">
        <f>SUM(Dana!E27,'Matthews-Fuller'!E27)</f>
        <v>0</v>
      </c>
      <c r="F27" s="26">
        <f t="shared" si="0"/>
        <v>0</v>
      </c>
    </row>
    <row r="28" spans="1:6" s="16" customFormat="1">
      <c r="A28" s="51" t="s">
        <v>16</v>
      </c>
      <c r="B28" s="12">
        <f>SUM(Dana!B28,'Matthews-Fuller'!B28)</f>
        <v>292</v>
      </c>
      <c r="C28" s="12">
        <f>SUM(Dana!C28,'Matthews-Fuller'!C28)</f>
        <v>3</v>
      </c>
      <c r="D28" s="85">
        <f>SUM(Dana!D28,'Matthews-Fuller'!D28)</f>
        <v>6</v>
      </c>
      <c r="E28" s="101">
        <f>SUM(Dana!E28,'Matthews-Fuller'!E28)</f>
        <v>-3</v>
      </c>
      <c r="F28" s="26">
        <f t="shared" si="0"/>
        <v>289</v>
      </c>
    </row>
    <row r="29" spans="1:6" s="16" customFormat="1">
      <c r="A29" s="51"/>
      <c r="B29" s="12">
        <f>SUM(Dana!B29,'Matthews-Fuller'!B29)</f>
        <v>0</v>
      </c>
      <c r="C29" s="12">
        <f>SUM(Dana!C29,'Matthews-Fuller'!C29)</f>
        <v>0</v>
      </c>
      <c r="D29" s="85">
        <f>SUM(Dana!D29,'Matthews-Fuller'!D29)</f>
        <v>0</v>
      </c>
      <c r="E29" s="101">
        <f>SUM(Dana!E29,'Matthews-Fuller'!E29)</f>
        <v>0</v>
      </c>
      <c r="F29" s="26">
        <f t="shared" si="0"/>
        <v>0</v>
      </c>
    </row>
    <row r="30" spans="1:6" s="16" customFormat="1">
      <c r="A30" s="51" t="s">
        <v>15</v>
      </c>
      <c r="B30" s="12">
        <f>SUM(Dana!B30,'Matthews-Fuller'!B30)</f>
        <v>708</v>
      </c>
      <c r="C30" s="12">
        <f>SUM(Dana!C30,'Matthews-Fuller'!C30)</f>
        <v>51</v>
      </c>
      <c r="D30" s="85">
        <f>SUM(Dana!D30,'Matthews-Fuller'!D30)</f>
        <v>531</v>
      </c>
      <c r="E30" s="101">
        <f>SUM(Dana!E30,'Matthews-Fuller'!E30)</f>
        <v>-480</v>
      </c>
      <c r="F30" s="26">
        <f t="shared" si="0"/>
        <v>228</v>
      </c>
    </row>
    <row r="31" spans="1:6" s="16" customFormat="1">
      <c r="A31" s="51"/>
      <c r="B31" s="12">
        <f>SUM(Dana!B31,'Matthews-Fuller'!B31)</f>
        <v>0</v>
      </c>
      <c r="C31" s="12">
        <f>SUM(Dana!C31,'Matthews-Fuller'!C31)</f>
        <v>0</v>
      </c>
      <c r="D31" s="85">
        <f>SUM(Dana!D31,'Matthews-Fuller'!D31)</f>
        <v>0</v>
      </c>
      <c r="E31" s="101">
        <f>SUM(Dana!E31,'Matthews-Fuller'!E31)</f>
        <v>0</v>
      </c>
      <c r="F31" s="26">
        <f t="shared" si="0"/>
        <v>0</v>
      </c>
    </row>
    <row r="32" spans="1:6">
      <c r="A32" s="51" t="s">
        <v>14</v>
      </c>
      <c r="B32" s="12">
        <f>SUM(Dana!B32,'Matthews-Fuller'!B32)</f>
        <v>5009</v>
      </c>
      <c r="C32" s="12">
        <f>SUM(Dana!C32,'Matthews-Fuller'!C32)</f>
        <v>2</v>
      </c>
      <c r="D32" s="85">
        <f>SUM(Dana!D32,'Matthews-Fuller'!D32)</f>
        <v>4579</v>
      </c>
      <c r="E32" s="101">
        <f>SUM(Dana!E32,'Matthews-Fuller'!E32)</f>
        <v>-4577</v>
      </c>
      <c r="F32" s="26">
        <f t="shared" si="0"/>
        <v>432</v>
      </c>
    </row>
    <row r="33" spans="1:6">
      <c r="A33" s="51"/>
      <c r="B33" s="12">
        <f>SUM(Dana!B33,'Matthews-Fuller'!B33)</f>
        <v>0</v>
      </c>
      <c r="C33" s="12">
        <f>SUM(Dana!C33,'Matthews-Fuller'!C33)</f>
        <v>0</v>
      </c>
      <c r="D33" s="85">
        <f>SUM(Dana!D33,'Matthews-Fuller'!D33)</f>
        <v>0</v>
      </c>
      <c r="E33" s="101">
        <f>SUM(Dana!E33,'Matthews-Fuller'!E33)</f>
        <v>0</v>
      </c>
      <c r="F33" s="26">
        <f t="shared" si="0"/>
        <v>0</v>
      </c>
    </row>
    <row r="34" spans="1:6">
      <c r="A34" s="51" t="s">
        <v>13</v>
      </c>
      <c r="B34" s="12">
        <f>SUM(Dana!B34,'Matthews-Fuller'!B34)</f>
        <v>107</v>
      </c>
      <c r="C34" s="12">
        <f>SUM(Dana!C34,'Matthews-Fuller'!C34)</f>
        <v>0</v>
      </c>
      <c r="D34" s="85">
        <f>SUM(Dana!D34,'Matthews-Fuller'!D34)</f>
        <v>36</v>
      </c>
      <c r="E34" s="101">
        <f>SUM(Dana!E34,'Matthews-Fuller'!E34)</f>
        <v>-36</v>
      </c>
      <c r="F34" s="26">
        <f t="shared" si="0"/>
        <v>71</v>
      </c>
    </row>
    <row r="35" spans="1:6">
      <c r="A35" s="51"/>
      <c r="B35" s="12">
        <f>SUM(Dana!B35,'Matthews-Fuller'!B35)</f>
        <v>0</v>
      </c>
      <c r="C35" s="12">
        <f>SUM(Dana!C35,'Matthews-Fuller'!C35)</f>
        <v>0</v>
      </c>
      <c r="D35" s="85">
        <f>SUM(Dana!D35,'Matthews-Fuller'!D35)</f>
        <v>0</v>
      </c>
      <c r="E35" s="101">
        <f>SUM(Dana!E35,'Matthews-Fuller'!E35)</f>
        <v>0</v>
      </c>
      <c r="F35" s="26">
        <f t="shared" si="0"/>
        <v>0</v>
      </c>
    </row>
    <row r="36" spans="1:6">
      <c r="A36" s="51" t="s">
        <v>57</v>
      </c>
      <c r="B36" s="12">
        <f>SUM(Dana!B36,'Matthews-Fuller'!B36)</f>
        <v>107</v>
      </c>
      <c r="C36" s="12">
        <f>SUM(Dana!C36,'Matthews-Fuller'!C36)</f>
        <v>0</v>
      </c>
      <c r="D36" s="85">
        <f>SUM(Dana!D36,'Matthews-Fuller'!D36)</f>
        <v>102</v>
      </c>
      <c r="E36" s="101">
        <f>SUM(Dana!E36,'Matthews-Fuller'!E36)</f>
        <v>-102</v>
      </c>
      <c r="F36" s="26">
        <f t="shared" si="0"/>
        <v>5</v>
      </c>
    </row>
    <row r="37" spans="1:6">
      <c r="A37" s="51"/>
      <c r="B37" s="12">
        <f>SUM(Dana!B37,'Matthews-Fuller'!B37)</f>
        <v>0</v>
      </c>
      <c r="C37" s="12">
        <f>SUM(Dana!C37,'Matthews-Fuller'!C37)</f>
        <v>0</v>
      </c>
      <c r="D37" s="85">
        <f>SUM(Dana!D37,'Matthews-Fuller'!D37)</f>
        <v>0</v>
      </c>
      <c r="E37" s="101">
        <f>SUM(Dana!E37,'Matthews-Fuller'!E37)</f>
        <v>0</v>
      </c>
      <c r="F37" s="26">
        <f t="shared" si="0"/>
        <v>0</v>
      </c>
    </row>
    <row r="38" spans="1:6">
      <c r="A38" s="51" t="s">
        <v>6</v>
      </c>
      <c r="B38" s="12">
        <f>SUM(Dana!B38,'Matthews-Fuller'!B38)</f>
        <v>19563</v>
      </c>
      <c r="C38" s="12">
        <f>SUM(Dana!C38,'Matthews-Fuller'!C38)</f>
        <v>0</v>
      </c>
      <c r="D38" s="85">
        <f>SUM(Dana!D38,'Matthews-Fuller'!D38)</f>
        <v>19479</v>
      </c>
      <c r="E38" s="101">
        <f>SUM(Dana!E38,'Matthews-Fuller'!E38)</f>
        <v>-19479</v>
      </c>
      <c r="F38" s="26">
        <f t="shared" si="0"/>
        <v>84</v>
      </c>
    </row>
    <row r="39" spans="1:6">
      <c r="A39" s="51"/>
      <c r="B39" s="12">
        <f>SUM(Dana!B39,'Matthews-Fuller'!B39)</f>
        <v>0</v>
      </c>
      <c r="C39" s="12">
        <f>SUM(Dana!C39,'Matthews-Fuller'!C39)</f>
        <v>0</v>
      </c>
      <c r="D39" s="85">
        <f>SUM(Dana!D39,'Matthews-Fuller'!D39)</f>
        <v>0</v>
      </c>
      <c r="E39" s="101">
        <f>SUM(Dana!E39,'Matthews-Fuller'!E39)</f>
        <v>0</v>
      </c>
      <c r="F39" s="26">
        <f t="shared" si="0"/>
        <v>0</v>
      </c>
    </row>
    <row r="40" spans="1:6">
      <c r="A40" s="51" t="s">
        <v>58</v>
      </c>
      <c r="B40" s="12">
        <f>SUM(Dana!B40,'Matthews-Fuller'!B40)</f>
        <v>3</v>
      </c>
      <c r="C40" s="12">
        <f>SUM(Dana!C40,'Matthews-Fuller'!C40)</f>
        <v>0</v>
      </c>
      <c r="D40" s="85">
        <f>SUM(Dana!D40,'Matthews-Fuller'!D40)</f>
        <v>0</v>
      </c>
      <c r="E40" s="101">
        <f>SUM(Dana!E40,'Matthews-Fuller'!E40)</f>
        <v>0</v>
      </c>
      <c r="F40" s="26">
        <f t="shared" si="0"/>
        <v>3</v>
      </c>
    </row>
    <row r="41" spans="1:6">
      <c r="A41" s="51"/>
      <c r="B41" s="12">
        <f>SUM(Dana!B41,'Matthews-Fuller'!B41)</f>
        <v>0</v>
      </c>
      <c r="C41" s="12">
        <f>SUM(Dana!C41,'Matthews-Fuller'!C41)</f>
        <v>0</v>
      </c>
      <c r="D41" s="85">
        <f>SUM(Dana!D41,'Matthews-Fuller'!D41)</f>
        <v>0</v>
      </c>
      <c r="E41" s="101">
        <f>SUM(Dana!E41,'Matthews-Fuller'!E41)</f>
        <v>0</v>
      </c>
      <c r="F41" s="26">
        <f t="shared" si="0"/>
        <v>0</v>
      </c>
    </row>
    <row r="42" spans="1:6">
      <c r="A42" s="51" t="s">
        <v>17</v>
      </c>
      <c r="B42" s="12">
        <f>SUM(Dana!B42,'Matthews-Fuller'!B42)</f>
        <v>0</v>
      </c>
      <c r="C42" s="12">
        <f>SUM(Dana!C42,'Matthews-Fuller'!C42)</f>
        <v>0</v>
      </c>
      <c r="D42" s="85">
        <f>SUM(Dana!D42,'Matthews-Fuller'!D42)</f>
        <v>0</v>
      </c>
      <c r="E42" s="101">
        <f>SUM(Dana!E42,'Matthews-Fuller'!E42)</f>
        <v>0</v>
      </c>
      <c r="F42" s="26">
        <f t="shared" si="0"/>
        <v>0</v>
      </c>
    </row>
    <row r="43" spans="1:6">
      <c r="A43" s="51"/>
      <c r="B43" s="12">
        <f>SUM(Dana!B43,'Matthews-Fuller'!B43)</f>
        <v>0</v>
      </c>
      <c r="C43" s="12">
        <f>SUM(Dana!C43,'Matthews-Fuller'!C43)</f>
        <v>0</v>
      </c>
      <c r="D43" s="85">
        <f>SUM(Dana!D43,'Matthews-Fuller'!D43)</f>
        <v>0</v>
      </c>
      <c r="E43" s="101">
        <f>SUM(Dana!E43,'Matthews-Fuller'!E43)</f>
        <v>0</v>
      </c>
      <c r="F43" s="26">
        <f t="shared" si="0"/>
        <v>0</v>
      </c>
    </row>
    <row r="44" spans="1:6">
      <c r="A44" s="51" t="s">
        <v>18</v>
      </c>
      <c r="B44" s="12">
        <f>SUM(Dana!B44,'Matthews-Fuller'!B44)</f>
        <v>0</v>
      </c>
      <c r="C44" s="12">
        <f>SUM(Dana!C44,'Matthews-Fuller'!C44)</f>
        <v>0</v>
      </c>
      <c r="D44" s="85">
        <f>SUM(Dana!D44,'Matthews-Fuller'!D44)</f>
        <v>0</v>
      </c>
      <c r="E44" s="101">
        <f>SUM(Dana!E44,'Matthews-Fuller'!E44)</f>
        <v>0</v>
      </c>
      <c r="F44" s="26">
        <f t="shared" si="0"/>
        <v>0</v>
      </c>
    </row>
    <row r="45" spans="1:6">
      <c r="A45" s="51"/>
      <c r="B45" s="12">
        <f>SUM(Dana!B45,'Matthews-Fuller'!B45)</f>
        <v>0</v>
      </c>
      <c r="C45" s="12">
        <f>SUM(Dana!C45,'Matthews-Fuller'!C45)</f>
        <v>0</v>
      </c>
      <c r="D45" s="85">
        <f>SUM(Dana!D45,'Matthews-Fuller'!D45)</f>
        <v>0</v>
      </c>
      <c r="E45" s="101">
        <f>SUM(Dana!E45,'Matthews-Fuller'!E45)</f>
        <v>0</v>
      </c>
      <c r="F45" s="26">
        <f t="shared" si="0"/>
        <v>0</v>
      </c>
    </row>
    <row r="46" spans="1:6">
      <c r="A46" s="51" t="s">
        <v>4</v>
      </c>
      <c r="B46" s="12">
        <f>SUM(Dana!B46,'Matthews-Fuller'!B46)</f>
        <v>753</v>
      </c>
      <c r="C46" s="12">
        <f>SUM(Dana!C46,'Matthews-Fuller'!C46)</f>
        <v>0</v>
      </c>
      <c r="D46" s="85">
        <f>SUM(Dana!D46,'Matthews-Fuller'!D46)</f>
        <v>738</v>
      </c>
      <c r="E46" s="101">
        <f>SUM(Dana!E46,'Matthews-Fuller'!E46)</f>
        <v>-738</v>
      </c>
      <c r="F46" s="26">
        <f t="shared" si="0"/>
        <v>15</v>
      </c>
    </row>
    <row r="47" spans="1:6">
      <c r="A47" s="6"/>
      <c r="B47" s="12">
        <f>SUM(Dana!B47,'Matthews-Fuller'!B47)</f>
        <v>0</v>
      </c>
      <c r="C47" s="12">
        <f>SUM(Dana!C47,'Matthews-Fuller'!C47)</f>
        <v>0</v>
      </c>
      <c r="D47" s="85">
        <f>SUM(Dana!D47,'Matthews-Fuller'!D47)</f>
        <v>0</v>
      </c>
      <c r="E47" s="101">
        <f>SUM(Dana!E47,'Matthews-Fuller'!E47)</f>
        <v>0</v>
      </c>
      <c r="F47" s="26">
        <f t="shared" si="0"/>
        <v>0</v>
      </c>
    </row>
    <row r="48" spans="1:6">
      <c r="A48" s="6" t="s">
        <v>45</v>
      </c>
      <c r="B48" s="12">
        <f>SUM(Dana!B48,'Matthews-Fuller'!B48)</f>
        <v>26424</v>
      </c>
      <c r="C48" s="12">
        <f>SUM(Dana!C48,'Matthews-Fuller'!C48)</f>
        <v>56</v>
      </c>
      <c r="D48" s="85">
        <f>SUM(Dana!D48,'Matthews-Fuller'!D48)</f>
        <v>25471</v>
      </c>
      <c r="E48" s="101">
        <f>SUM(Dana!E48,'Matthews-Fuller'!E48)</f>
        <v>-25415</v>
      </c>
      <c r="F48" s="26">
        <f t="shared" si="0"/>
        <v>1009</v>
      </c>
    </row>
    <row r="49" spans="1:6">
      <c r="A49" s="7"/>
      <c r="B49" s="12">
        <f>SUM(Dana!B49,'Matthews-Fuller'!B49)</f>
        <v>0</v>
      </c>
      <c r="C49" s="12">
        <f>SUM(Dana!C49,'Matthews-Fuller'!C49)</f>
        <v>0</v>
      </c>
      <c r="D49" s="85">
        <f>SUM(Dana!D49,'Matthews-Fuller'!D49)</f>
        <v>0</v>
      </c>
      <c r="E49" s="101">
        <f>SUM(Dana!E49,'Matthews-Fuller'!E49)</f>
        <v>0</v>
      </c>
      <c r="F49" s="26"/>
    </row>
    <row r="50" spans="1:6">
      <c r="A50" s="64" t="s">
        <v>23</v>
      </c>
      <c r="B50" s="12">
        <f>SUM(Dana!B50,'Matthews-Fuller'!B50)</f>
        <v>200770</v>
      </c>
      <c r="C50" s="29">
        <f>C14</f>
        <v>589</v>
      </c>
      <c r="D50" s="106">
        <f>D14</f>
        <v>6427</v>
      </c>
      <c r="E50" s="93">
        <f>C50-D50</f>
        <v>-5838</v>
      </c>
      <c r="F50" s="78">
        <f>B50+E50</f>
        <v>194932</v>
      </c>
    </row>
    <row r="51" spans="1:6">
      <c r="A51" s="7" t="s">
        <v>67</v>
      </c>
      <c r="B51" s="12">
        <f>SUM(Dana!B51,'Matthews-Fuller'!B51)</f>
        <v>12825</v>
      </c>
      <c r="C51" s="29">
        <f>C25</f>
        <v>0</v>
      </c>
      <c r="D51" s="106">
        <f>D25</f>
        <v>12825</v>
      </c>
      <c r="E51" s="93">
        <f>C51-D51</f>
        <v>-12825</v>
      </c>
      <c r="F51" s="78">
        <f>B51+E51</f>
        <v>0</v>
      </c>
    </row>
    <row r="52" spans="1:6">
      <c r="A52" s="7" t="s">
        <v>68</v>
      </c>
      <c r="B52" s="12">
        <f>SUM(Dana!B52,'Matthews-Fuller'!B52)</f>
        <v>26424</v>
      </c>
      <c r="C52" s="29">
        <f>C48</f>
        <v>56</v>
      </c>
      <c r="D52" s="106">
        <f>D48</f>
        <v>25471</v>
      </c>
      <c r="E52" s="93">
        <f>C52-D52</f>
        <v>-25415</v>
      </c>
      <c r="F52" s="78">
        <f>B52+E52</f>
        <v>1009</v>
      </c>
    </row>
    <row r="53" spans="1:6">
      <c r="A53" s="8" t="s">
        <v>3</v>
      </c>
      <c r="B53" s="12">
        <f>SUM(Dana!B53,'Matthews-Fuller'!B53)</f>
        <v>224099</v>
      </c>
      <c r="C53" s="29">
        <f>SUM(C50:C52)</f>
        <v>645</v>
      </c>
      <c r="D53" s="106">
        <f>SUM(D50:D52)</f>
        <v>44723</v>
      </c>
      <c r="E53" s="93">
        <f>C53-D53</f>
        <v>-44078</v>
      </c>
      <c r="F53" s="78">
        <f>B53+E53</f>
        <v>180021</v>
      </c>
    </row>
    <row r="54" spans="1:6">
      <c r="A54" s="8"/>
      <c r="B54" s="12">
        <f>SUM(Dana!B54,'Matthews-Fuller'!B54)</f>
        <v>0</v>
      </c>
      <c r="C54" s="12">
        <f>SUM(Dana!C54,'Matthews-Fuller'!C54)</f>
        <v>0</v>
      </c>
      <c r="D54" s="85">
        <f>SUM(Dana!D54,'Matthews-Fuller'!D54)</f>
        <v>0</v>
      </c>
      <c r="E54" s="101">
        <f>SUM(Dana!E54,'Matthews-Fuller'!E54)</f>
        <v>0</v>
      </c>
      <c r="F54" s="26"/>
    </row>
    <row r="55" spans="1:6">
      <c r="A55" s="40" t="s">
        <v>30</v>
      </c>
      <c r="B55" s="12">
        <f>SUM(Dana!B55,'Matthews-Fuller'!B55)</f>
        <v>0</v>
      </c>
      <c r="C55" s="12">
        <f>SUM(Dana!C55,'Matthews-Fuller'!C55)</f>
        <v>0</v>
      </c>
      <c r="D55" s="85">
        <f>SUM(Dana!D55,'Matthews-Fuller'!D55)</f>
        <v>0</v>
      </c>
      <c r="E55" s="101">
        <f>SUM(Dana!E55,'Matthews-Fuller'!E55)</f>
        <v>0</v>
      </c>
      <c r="F55" s="26"/>
    </row>
    <row r="56" spans="1:6">
      <c r="A56" s="70" t="s">
        <v>31</v>
      </c>
      <c r="B56" s="12">
        <f>SUM(Dana!B56,'Matthews-Fuller'!B56)</f>
        <v>787</v>
      </c>
      <c r="C56" s="12">
        <f>SUM(Dana!C56,'Matthews-Fuller'!C56)</f>
        <v>1</v>
      </c>
      <c r="D56" s="85">
        <f>SUM(Dana!D56,'Matthews-Fuller'!D56)</f>
        <v>21</v>
      </c>
      <c r="E56" s="101">
        <f>SUM(Dana!E56,'Matthews-Fuller'!E56)</f>
        <v>-20</v>
      </c>
      <c r="F56" s="12">
        <f>SUM(Dana!F56,'Matthews-Fuller'!F56)</f>
        <v>767</v>
      </c>
    </row>
    <row r="57" spans="1:6">
      <c r="A57" s="70" t="s">
        <v>32</v>
      </c>
      <c r="B57" s="12">
        <f>SUM(Dana!B57,'Matthews-Fuller'!B57)</f>
        <v>3</v>
      </c>
      <c r="C57" s="12">
        <f>SUM(Dana!C57,'Matthews-Fuller'!C57)</f>
        <v>0</v>
      </c>
      <c r="D57" s="85">
        <f>SUM(Dana!D57,'Matthews-Fuller'!D57)</f>
        <v>0</v>
      </c>
      <c r="E57" s="101">
        <f>SUM(Dana!E57,'Matthews-Fuller'!E57)</f>
        <v>0</v>
      </c>
      <c r="F57" s="12">
        <f>SUM(Dana!F57,'Matthews-Fuller'!F57)</f>
        <v>3</v>
      </c>
    </row>
    <row r="58" spans="1:6">
      <c r="A58" s="88" t="s">
        <v>46</v>
      </c>
      <c r="B58" s="12">
        <f>SUM(Dana!B58,'Matthews-Fuller'!B58)</f>
        <v>11566</v>
      </c>
      <c r="C58" s="12">
        <f>SUM(Dana!C58,'Matthews-Fuller'!C58)</f>
        <v>1069</v>
      </c>
      <c r="D58" s="85">
        <f>SUM(Dana!D58,'Matthews-Fuller'!D58)</f>
        <v>0</v>
      </c>
      <c r="E58" s="101">
        <f>SUM(Dana!E58,'Matthews-Fuller'!E58)</f>
        <v>1069</v>
      </c>
      <c r="F58" s="12">
        <f>SUM(Dana!F58,'Matthews-Fuller'!F58)</f>
        <v>12635</v>
      </c>
    </row>
    <row r="59" spans="1:6">
      <c r="A59" s="88" t="s">
        <v>47</v>
      </c>
      <c r="B59" s="12">
        <f>SUM(Dana!B59,'Matthews-Fuller'!B59)</f>
        <v>2</v>
      </c>
      <c r="C59" s="12">
        <f>SUM(Dana!C59,'Matthews-Fuller'!C59)</f>
        <v>0</v>
      </c>
      <c r="D59" s="85">
        <f>SUM(Dana!D59,'Matthews-Fuller'!D59)</f>
        <v>0</v>
      </c>
      <c r="E59" s="101">
        <f>SUM(Dana!E59,'Matthews-Fuller'!E59)</f>
        <v>0</v>
      </c>
      <c r="F59" s="12">
        <f>SUM(Dana!F59,'Matthews-Fuller'!F59)</f>
        <v>2</v>
      </c>
    </row>
    <row r="60" spans="1:6">
      <c r="A60" s="41" t="s">
        <v>3</v>
      </c>
      <c r="B60" s="12">
        <f>SUM(Dana!B60,'Matthews-Fuller'!B60)</f>
        <v>12358</v>
      </c>
      <c r="C60" s="12">
        <f>SUM(Dana!C60,'Matthews-Fuller'!C60)</f>
        <v>1070</v>
      </c>
      <c r="D60" s="85">
        <f>SUM(Dana!D60,'Matthews-Fuller'!D60)</f>
        <v>21</v>
      </c>
      <c r="E60" s="101">
        <f>SUM(Dana!E60,'Matthews-Fuller'!E60)</f>
        <v>1049</v>
      </c>
      <c r="F60" s="12">
        <f>SUM(Dana!F60,'Matthews-Fuller'!F60)</f>
        <v>13407</v>
      </c>
    </row>
    <row r="61" spans="1:6">
      <c r="B61" s="12"/>
      <c r="C61" s="12"/>
      <c r="D61" s="85"/>
      <c r="E61" s="101"/>
      <c r="F61" s="26"/>
    </row>
    <row r="62" spans="1:6">
      <c r="B62" s="12"/>
      <c r="C62" s="12"/>
      <c r="D62" s="85"/>
      <c r="E62" s="101"/>
      <c r="F62" s="26"/>
    </row>
    <row r="63" spans="1:6">
      <c r="B63" s="12"/>
      <c r="C63" s="12"/>
      <c r="D63" s="85"/>
      <c r="E63" s="101"/>
      <c r="F63" s="26"/>
    </row>
    <row r="64" spans="1:6">
      <c r="B64" s="12"/>
      <c r="C64" s="12"/>
      <c r="D64" s="85"/>
      <c r="E64" s="101"/>
      <c r="F64" s="26"/>
    </row>
    <row r="65" spans="1:6">
      <c r="F65" s="26"/>
    </row>
    <row r="66" spans="1:6">
      <c r="F66" s="26"/>
    </row>
    <row r="67" spans="1:6">
      <c r="F67" s="26"/>
    </row>
    <row r="68" spans="1:6">
      <c r="F68" s="26"/>
    </row>
    <row r="69" spans="1:6">
      <c r="F69" s="26"/>
    </row>
    <row r="70" spans="1:6" s="14" customFormat="1">
      <c r="A70" s="3"/>
      <c r="B70" s="3"/>
      <c r="C70" s="22"/>
      <c r="D70" s="50"/>
      <c r="E70" s="48"/>
      <c r="F70" s="26"/>
    </row>
    <row r="71" spans="1:6" s="14" customFormat="1">
      <c r="A71" s="3"/>
      <c r="B71" s="3"/>
      <c r="C71" s="22"/>
      <c r="D71" s="50"/>
      <c r="E71" s="48"/>
      <c r="F71" s="3"/>
    </row>
    <row r="72" spans="1:6" s="14" customFormat="1">
      <c r="A72" s="3"/>
      <c r="B72" s="3"/>
      <c r="C72" s="22"/>
      <c r="D72" s="50"/>
      <c r="E72" s="48"/>
      <c r="F72" s="3"/>
    </row>
    <row r="73" spans="1:6" s="14" customFormat="1">
      <c r="A73" s="3"/>
      <c r="B73" s="3"/>
      <c r="C73" s="22"/>
      <c r="D73" s="50"/>
      <c r="E73" s="48"/>
      <c r="F73" s="3"/>
    </row>
    <row r="74" spans="1:6" s="7" customFormat="1">
      <c r="A74" s="3"/>
      <c r="B74" s="3"/>
      <c r="C74" s="22"/>
      <c r="D74" s="50"/>
      <c r="E74" s="48"/>
      <c r="F74" s="3"/>
    </row>
    <row r="75" spans="1:6" s="7" customFormat="1">
      <c r="A75" s="3"/>
      <c r="B75" s="3"/>
      <c r="C75" s="22"/>
      <c r="D75" s="50"/>
      <c r="E75" s="48"/>
      <c r="F75" s="3"/>
    </row>
    <row r="76" spans="1:6" s="7" customFormat="1">
      <c r="A76" s="3"/>
      <c r="B76" s="3"/>
      <c r="C76" s="22"/>
      <c r="D76" s="50"/>
      <c r="E76" s="48"/>
      <c r="F76" s="3"/>
    </row>
    <row r="77" spans="1:6" s="7" customFormat="1">
      <c r="A77" s="3"/>
      <c r="B77" s="3"/>
      <c r="C77" s="22"/>
      <c r="D77" s="50"/>
      <c r="E77" s="48"/>
      <c r="F77" s="3"/>
    </row>
    <row r="78" spans="1:6" s="7" customFormat="1">
      <c r="A78" s="3"/>
      <c r="B78" s="3"/>
      <c r="C78" s="22"/>
      <c r="D78" s="50"/>
      <c r="E78" s="48"/>
      <c r="F78" s="3"/>
    </row>
    <row r="79" spans="1:6" s="7" customFormat="1">
      <c r="A79" s="3"/>
      <c r="B79" s="3"/>
      <c r="C79" s="22"/>
      <c r="D79" s="50"/>
      <c r="E79" s="48"/>
      <c r="F79" s="3"/>
    </row>
    <row r="80" spans="1:6" s="7" customFormat="1">
      <c r="A80" s="3"/>
      <c r="B80" s="3"/>
      <c r="C80" s="22"/>
      <c r="D80" s="50"/>
      <c r="E80" s="48"/>
      <c r="F80" s="3"/>
    </row>
    <row r="81" spans="1:6" s="3" customFormat="1">
      <c r="C81" s="22"/>
      <c r="D81" s="50"/>
      <c r="E81" s="48"/>
    </row>
    <row r="82" spans="1:6" s="7" customFormat="1">
      <c r="A82" s="3"/>
      <c r="B82" s="3"/>
      <c r="C82" s="22"/>
      <c r="D82" s="50"/>
      <c r="E82" s="48"/>
      <c r="F82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75" bottom="0.65" header="0.33" footer="0.34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rintOptions horizontalCentered="1" gridLines="1"/>
  <pageMargins left="0.42" right="0.46" top="0.75" bottom="0.65" header="0.33" footer="0.34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0"/>
  <sheetViews>
    <sheetView showZeros="0" zoomScaleNormal="100" workbookViewId="0">
      <pane xSplit="1" ySplit="2" topLeftCell="B46" activePane="bottomRight" state="frozen"/>
      <selection pane="topRight" activeCell="B1" sqref="B1"/>
      <selection pane="bottomLeft" activeCell="A3" sqref="A3"/>
      <selection pane="bottomRight" activeCell="F73" sqref="F73"/>
    </sheetView>
  </sheetViews>
  <sheetFormatPr defaultColWidth="9.140625" defaultRowHeight="12.75"/>
  <cols>
    <col min="1" max="1" width="19" style="54" customWidth="1"/>
    <col min="2" max="2" width="16.7109375" style="81" customWidth="1"/>
    <col min="3" max="3" width="11.28515625" style="81" customWidth="1"/>
    <col min="4" max="4" width="11.28515625" style="82" customWidth="1"/>
    <col min="5" max="5" width="11.28515625" style="84" customWidth="1"/>
    <col min="6" max="6" width="16.28515625" style="3" customWidth="1"/>
    <col min="7" max="8" width="9.140625" style="54" bestFit="1" customWidth="1"/>
    <col min="9" max="10" width="9" style="54" bestFit="1" customWidth="1"/>
    <col min="11" max="11" width="9.140625" style="54" bestFit="1" customWidth="1"/>
    <col min="12" max="12" width="9" style="54" bestFit="1" customWidth="1"/>
    <col min="13" max="13" width="9.42578125" style="54" bestFit="1" customWidth="1"/>
    <col min="14" max="14" width="9" style="54" bestFit="1" customWidth="1"/>
    <col min="15" max="15" width="2.28515625" style="54" customWidth="1"/>
    <col min="16" max="16" width="9.140625" style="57"/>
    <col min="17" max="16384" width="9.140625" style="54"/>
  </cols>
  <sheetData>
    <row r="1" spans="1:15">
      <c r="A1" s="55" t="s">
        <v>10</v>
      </c>
      <c r="B1" s="25" t="s">
        <v>26</v>
      </c>
      <c r="C1" s="71" t="s">
        <v>27</v>
      </c>
      <c r="D1" s="72" t="s">
        <v>28</v>
      </c>
      <c r="E1" s="73" t="s">
        <v>40</v>
      </c>
      <c r="F1" s="28" t="s">
        <v>26</v>
      </c>
      <c r="G1" s="56"/>
      <c r="H1" s="56"/>
      <c r="I1" s="56"/>
      <c r="J1" s="56"/>
      <c r="K1" s="56"/>
      <c r="L1" s="56"/>
      <c r="M1" s="56"/>
      <c r="N1" s="56"/>
      <c r="O1" s="56"/>
    </row>
    <row r="2" spans="1:15">
      <c r="A2" s="55"/>
      <c r="B2" s="31" t="s">
        <v>56</v>
      </c>
      <c r="C2" s="74" t="s">
        <v>69</v>
      </c>
      <c r="D2" s="74" t="s">
        <v>69</v>
      </c>
      <c r="E2" s="74" t="s">
        <v>69</v>
      </c>
      <c r="F2" s="74" t="s">
        <v>69</v>
      </c>
      <c r="G2" s="55"/>
      <c r="H2" s="55"/>
      <c r="I2" s="55"/>
      <c r="J2" s="55"/>
      <c r="K2" s="55"/>
      <c r="L2" s="55"/>
      <c r="M2" s="55"/>
      <c r="N2" s="55"/>
      <c r="O2" s="55"/>
    </row>
    <row r="3" spans="1:15">
      <c r="A3" s="55" t="s">
        <v>12</v>
      </c>
      <c r="B3" s="75"/>
      <c r="C3" s="75"/>
      <c r="D3" s="76"/>
      <c r="E3" s="77"/>
      <c r="F3" s="27"/>
      <c r="G3" s="55"/>
      <c r="H3" s="55"/>
      <c r="I3" s="55"/>
      <c r="J3" s="55"/>
      <c r="K3" s="55"/>
      <c r="L3" s="55"/>
      <c r="M3" s="55"/>
      <c r="N3" s="55"/>
      <c r="O3" s="55"/>
    </row>
    <row r="4" spans="1:15">
      <c r="A4" s="58" t="s">
        <v>0</v>
      </c>
      <c r="B4" s="78"/>
      <c r="C4" s="78">
        <v>20039</v>
      </c>
      <c r="D4" s="79">
        <v>677</v>
      </c>
      <c r="E4" s="80">
        <f>C4-D4</f>
        <v>19362</v>
      </c>
      <c r="F4" s="26"/>
      <c r="G4" s="56"/>
      <c r="H4" s="56"/>
      <c r="I4" s="56"/>
      <c r="J4" s="56"/>
      <c r="K4" s="56"/>
      <c r="L4" s="56"/>
      <c r="M4" s="56"/>
      <c r="N4" s="56"/>
      <c r="O4" s="59"/>
    </row>
    <row r="5" spans="1:15">
      <c r="A5" s="58"/>
      <c r="B5" s="78">
        <v>0</v>
      </c>
      <c r="C5" s="78"/>
      <c r="D5" s="79"/>
      <c r="E5" s="80"/>
      <c r="F5" s="26">
        <f>B5+E5</f>
        <v>0</v>
      </c>
      <c r="G5" s="56"/>
      <c r="H5" s="56"/>
      <c r="I5" s="56"/>
      <c r="J5" s="56"/>
      <c r="K5" s="56"/>
      <c r="L5" s="56"/>
      <c r="M5" s="56"/>
      <c r="N5" s="56"/>
      <c r="O5" s="59"/>
    </row>
    <row r="6" spans="1:15">
      <c r="A6" s="58" t="s">
        <v>2</v>
      </c>
      <c r="B6" s="78"/>
      <c r="C6" s="78">
        <v>72</v>
      </c>
      <c r="D6" s="79">
        <v>501</v>
      </c>
      <c r="E6" s="80">
        <f>C6-D6</f>
        <v>-429</v>
      </c>
      <c r="F6" s="26"/>
      <c r="G6" s="56"/>
      <c r="H6" s="56"/>
      <c r="I6" s="56"/>
      <c r="J6" s="56"/>
      <c r="K6" s="56"/>
      <c r="L6" s="56"/>
      <c r="M6" s="56"/>
      <c r="N6" s="56"/>
      <c r="O6" s="59"/>
    </row>
    <row r="7" spans="1:15">
      <c r="A7" s="58"/>
      <c r="B7" s="78">
        <v>0</v>
      </c>
      <c r="C7" s="78"/>
      <c r="D7" s="79"/>
      <c r="E7" s="80"/>
      <c r="F7" s="26">
        <f>B7+E7</f>
        <v>0</v>
      </c>
      <c r="G7" s="56"/>
      <c r="H7" s="56"/>
      <c r="I7" s="56"/>
      <c r="J7" s="56"/>
      <c r="K7" s="56"/>
      <c r="L7" s="56"/>
      <c r="M7" s="56"/>
      <c r="N7" s="56"/>
      <c r="O7" s="59"/>
    </row>
    <row r="8" spans="1:15">
      <c r="A8" s="58" t="s">
        <v>11</v>
      </c>
      <c r="B8" s="78"/>
      <c r="C8" s="78">
        <v>165</v>
      </c>
      <c r="D8" s="79">
        <v>11</v>
      </c>
      <c r="E8" s="80">
        <f>C8-D8</f>
        <v>154</v>
      </c>
      <c r="F8" s="26"/>
      <c r="G8" s="60"/>
      <c r="H8" s="60"/>
      <c r="I8" s="60"/>
      <c r="J8" s="60"/>
      <c r="K8" s="60"/>
      <c r="L8" s="60"/>
      <c r="M8" s="60"/>
      <c r="N8" s="56"/>
      <c r="O8" s="59"/>
    </row>
    <row r="9" spans="1:15">
      <c r="A9" s="56"/>
      <c r="B9" s="78">
        <v>0</v>
      </c>
      <c r="C9" s="78"/>
      <c r="D9" s="79"/>
      <c r="E9" s="80">
        <f>C9-D9</f>
        <v>0</v>
      </c>
      <c r="F9" s="26">
        <f t="shared" ref="F9:F44" si="0">B9+E9</f>
        <v>0</v>
      </c>
      <c r="G9" s="60"/>
      <c r="H9" s="60"/>
      <c r="I9" s="60"/>
      <c r="J9" s="60"/>
      <c r="K9" s="60"/>
      <c r="L9" s="60"/>
      <c r="M9" s="60"/>
      <c r="N9" s="56"/>
      <c r="O9" s="59"/>
    </row>
    <row r="10" spans="1:15">
      <c r="A10" s="51" t="s">
        <v>60</v>
      </c>
      <c r="B10" s="78"/>
      <c r="C10" s="78">
        <v>0</v>
      </c>
      <c r="D10" s="79">
        <v>10</v>
      </c>
      <c r="E10" s="80">
        <f>C10-D10</f>
        <v>-10</v>
      </c>
      <c r="F10" s="26"/>
      <c r="G10" s="60"/>
      <c r="H10" s="60"/>
      <c r="I10" s="60"/>
      <c r="J10" s="60"/>
      <c r="K10" s="60"/>
      <c r="L10" s="60"/>
      <c r="M10" s="60"/>
      <c r="N10" s="56"/>
      <c r="O10" s="59"/>
    </row>
    <row r="11" spans="1:15">
      <c r="A11" s="1"/>
      <c r="B11" s="78"/>
      <c r="C11" s="78"/>
      <c r="D11" s="79"/>
      <c r="E11" s="80">
        <f>C11-D11</f>
        <v>0</v>
      </c>
      <c r="F11" s="26"/>
      <c r="G11" s="60"/>
      <c r="H11" s="60"/>
      <c r="I11" s="60"/>
      <c r="J11" s="60"/>
      <c r="K11" s="60"/>
      <c r="L11" s="60"/>
      <c r="M11" s="60"/>
      <c r="N11" s="56"/>
      <c r="O11" s="59"/>
    </row>
    <row r="12" spans="1:15">
      <c r="A12" s="51" t="s">
        <v>61</v>
      </c>
      <c r="B12" s="78"/>
      <c r="C12" s="78">
        <v>0</v>
      </c>
      <c r="D12" s="79">
        <v>4695</v>
      </c>
      <c r="E12" s="80">
        <f>C12-D12</f>
        <v>-4695</v>
      </c>
      <c r="F12" s="26"/>
      <c r="G12" s="60"/>
      <c r="H12" s="60"/>
      <c r="I12" s="60"/>
      <c r="J12" s="60"/>
      <c r="K12" s="60"/>
      <c r="L12" s="60"/>
      <c r="M12" s="60"/>
      <c r="N12" s="56"/>
      <c r="O12" s="59"/>
    </row>
    <row r="13" spans="1:15">
      <c r="B13" s="78"/>
      <c r="C13" s="78"/>
      <c r="D13" s="79"/>
      <c r="E13" s="80"/>
      <c r="F13" s="26"/>
      <c r="G13" s="60"/>
      <c r="H13" s="60"/>
      <c r="I13" s="60"/>
      <c r="J13" s="60"/>
      <c r="K13" s="60"/>
      <c r="L13" s="60"/>
      <c r="M13" s="60"/>
      <c r="N13" s="56"/>
      <c r="O13" s="59"/>
    </row>
    <row r="14" spans="1:15">
      <c r="A14" s="56" t="s">
        <v>43</v>
      </c>
      <c r="B14" s="78">
        <v>1859598</v>
      </c>
      <c r="C14" s="78">
        <f>SUM(C4:C12)</f>
        <v>20276</v>
      </c>
      <c r="D14" s="79">
        <f>SUM(D4:D12)</f>
        <v>5894</v>
      </c>
      <c r="E14" s="80">
        <f>C14-D14</f>
        <v>14382</v>
      </c>
      <c r="F14" s="26">
        <f>B14+E14</f>
        <v>1873980</v>
      </c>
      <c r="G14" s="56"/>
      <c r="H14" s="56"/>
      <c r="I14" s="56"/>
      <c r="J14" s="56"/>
      <c r="K14" s="56"/>
      <c r="L14" s="56"/>
      <c r="M14" s="56"/>
      <c r="N14" s="56"/>
      <c r="O14" s="59"/>
    </row>
    <row r="15" spans="1:15">
      <c r="A15" s="56"/>
      <c r="B15" s="78">
        <v>0</v>
      </c>
      <c r="C15" s="78"/>
      <c r="D15" s="79"/>
      <c r="E15" s="80"/>
      <c r="F15" s="26">
        <f t="shared" si="0"/>
        <v>0</v>
      </c>
      <c r="G15" s="56"/>
      <c r="H15" s="56"/>
      <c r="I15" s="56"/>
      <c r="J15" s="56"/>
      <c r="K15" s="56"/>
      <c r="L15" s="56"/>
      <c r="M15" s="56"/>
      <c r="N15" s="56"/>
      <c r="O15" s="59"/>
    </row>
    <row r="16" spans="1:15">
      <c r="A16" s="55" t="s">
        <v>1</v>
      </c>
      <c r="B16" s="78">
        <v>0</v>
      </c>
      <c r="C16" s="78"/>
      <c r="D16" s="79"/>
      <c r="E16" s="80"/>
      <c r="F16" s="26">
        <f t="shared" si="0"/>
        <v>0</v>
      </c>
      <c r="G16" s="56"/>
      <c r="H16" s="56"/>
      <c r="I16" s="56"/>
      <c r="J16" s="56"/>
      <c r="K16" s="56"/>
      <c r="L16" s="56"/>
      <c r="M16" s="56"/>
      <c r="N16" s="56"/>
      <c r="O16" s="59"/>
    </row>
    <row r="17" spans="1:18">
      <c r="A17" s="58" t="s">
        <v>24</v>
      </c>
      <c r="B17" s="78">
        <v>77863</v>
      </c>
      <c r="C17" s="78">
        <v>0</v>
      </c>
      <c r="D17" s="79">
        <v>7</v>
      </c>
      <c r="E17" s="80">
        <f>C17-D17</f>
        <v>-7</v>
      </c>
      <c r="F17" s="26">
        <f t="shared" si="0"/>
        <v>77856</v>
      </c>
      <c r="G17" s="56"/>
      <c r="H17" s="56"/>
      <c r="I17" s="56"/>
      <c r="J17" s="56"/>
      <c r="K17" s="56"/>
      <c r="L17" s="56"/>
      <c r="M17" s="56"/>
      <c r="N17" s="56"/>
      <c r="O17" s="59"/>
    </row>
    <row r="18" spans="1:18">
      <c r="A18" s="58"/>
      <c r="B18" s="78">
        <v>0</v>
      </c>
      <c r="C18" s="78"/>
      <c r="D18" s="79"/>
      <c r="E18" s="80"/>
      <c r="F18" s="26">
        <f t="shared" si="0"/>
        <v>0</v>
      </c>
      <c r="G18" s="56"/>
      <c r="H18" s="56"/>
      <c r="I18" s="56"/>
      <c r="J18" s="56"/>
      <c r="K18" s="56"/>
      <c r="L18" s="56"/>
      <c r="M18" s="56"/>
      <c r="N18" s="56"/>
      <c r="O18" s="59"/>
    </row>
    <row r="19" spans="1:18">
      <c r="A19" s="58" t="s">
        <v>25</v>
      </c>
      <c r="B19" s="78">
        <v>1467131</v>
      </c>
      <c r="C19" s="78">
        <v>314</v>
      </c>
      <c r="D19" s="79">
        <v>0</v>
      </c>
      <c r="E19" s="80">
        <f>C19-D19</f>
        <v>314</v>
      </c>
      <c r="F19" s="26">
        <f t="shared" si="0"/>
        <v>1467445</v>
      </c>
      <c r="G19" s="56"/>
      <c r="H19" s="56"/>
      <c r="I19" s="56"/>
      <c r="J19" s="56"/>
      <c r="K19" s="56"/>
      <c r="L19" s="56"/>
      <c r="M19" s="56"/>
      <c r="N19" s="56"/>
      <c r="O19" s="59"/>
    </row>
    <row r="20" spans="1:18">
      <c r="A20" s="58"/>
      <c r="B20" s="81">
        <v>0</v>
      </c>
      <c r="E20" s="80"/>
      <c r="F20" s="26">
        <f t="shared" si="0"/>
        <v>0</v>
      </c>
      <c r="G20" s="61"/>
      <c r="H20" s="61"/>
      <c r="I20" s="61"/>
      <c r="J20" s="61"/>
      <c r="K20" s="61"/>
      <c r="L20" s="61"/>
      <c r="M20" s="61"/>
      <c r="N20" s="61"/>
      <c r="O20" s="61"/>
    </row>
    <row r="21" spans="1:18">
      <c r="A21" s="62" t="s">
        <v>41</v>
      </c>
      <c r="B21" s="53">
        <v>59214</v>
      </c>
      <c r="C21" s="53"/>
      <c r="D21" s="79"/>
      <c r="E21" s="80"/>
      <c r="F21" s="26">
        <f t="shared" si="0"/>
        <v>59214</v>
      </c>
      <c r="G21" s="61"/>
      <c r="H21" s="61"/>
      <c r="I21" s="61"/>
      <c r="J21" s="61"/>
      <c r="K21" s="61"/>
      <c r="L21" s="61"/>
      <c r="M21" s="61"/>
      <c r="N21" s="61"/>
      <c r="O21" s="61"/>
    </row>
    <row r="22" spans="1:18">
      <c r="A22" s="62"/>
      <c r="B22" s="53">
        <v>0</v>
      </c>
      <c r="C22" s="53"/>
      <c r="D22" s="83"/>
      <c r="E22" s="80"/>
      <c r="F22" s="26">
        <f t="shared" si="0"/>
        <v>0</v>
      </c>
      <c r="G22" s="61"/>
      <c r="H22" s="61"/>
      <c r="I22" s="61"/>
      <c r="J22" s="61"/>
      <c r="K22" s="61"/>
      <c r="L22" s="61"/>
      <c r="M22" s="61"/>
      <c r="N22" s="61"/>
      <c r="O22" s="61"/>
    </row>
    <row r="23" spans="1:18">
      <c r="A23" s="62" t="s">
        <v>42</v>
      </c>
      <c r="B23" s="53">
        <v>169934</v>
      </c>
      <c r="C23" s="53"/>
      <c r="D23" s="79"/>
      <c r="E23" s="80"/>
      <c r="F23" s="26">
        <f t="shared" si="0"/>
        <v>169934</v>
      </c>
      <c r="G23" s="59"/>
      <c r="H23" s="59"/>
      <c r="I23" s="59"/>
      <c r="J23" s="59"/>
      <c r="K23" s="59"/>
      <c r="L23" s="59"/>
      <c r="M23" s="59"/>
      <c r="N23" s="59"/>
      <c r="O23" s="59"/>
      <c r="Q23" s="59"/>
      <c r="R23" s="59"/>
    </row>
    <row r="24" spans="1:18">
      <c r="A24" s="62"/>
      <c r="B24" s="53">
        <v>0</v>
      </c>
      <c r="C24" s="53"/>
      <c r="D24" s="83"/>
      <c r="E24" s="80"/>
      <c r="F24" s="26">
        <f t="shared" si="0"/>
        <v>0</v>
      </c>
      <c r="G24" s="59"/>
      <c r="H24" s="59"/>
      <c r="I24" s="59"/>
      <c r="J24" s="59"/>
      <c r="K24" s="59"/>
      <c r="L24" s="59"/>
      <c r="M24" s="59"/>
      <c r="N24" s="59"/>
      <c r="O24" s="59"/>
      <c r="Q24" s="59"/>
      <c r="R24" s="59"/>
    </row>
    <row r="25" spans="1:18">
      <c r="A25" s="56" t="s">
        <v>44</v>
      </c>
      <c r="B25" s="53">
        <f>SUM(B16:B24)</f>
        <v>1774142</v>
      </c>
      <c r="C25" s="53">
        <f>SUM(C17,C19,C21,C23)</f>
        <v>314</v>
      </c>
      <c r="D25" s="79">
        <f>SUM(D17,D19,D21,D23)</f>
        <v>7</v>
      </c>
      <c r="E25" s="80">
        <f>C25-D25</f>
        <v>307</v>
      </c>
      <c r="F25" s="26">
        <f>B25+E25</f>
        <v>1774449</v>
      </c>
      <c r="G25" s="56"/>
      <c r="H25" s="56"/>
      <c r="I25" s="56"/>
      <c r="J25" s="56"/>
      <c r="K25" s="56"/>
      <c r="L25" s="56"/>
      <c r="M25" s="56"/>
      <c r="N25" s="56"/>
      <c r="O25" s="59"/>
    </row>
    <row r="26" spans="1:18">
      <c r="A26" s="56"/>
      <c r="B26" s="53">
        <v>0</v>
      </c>
      <c r="C26" s="53"/>
      <c r="D26" s="83"/>
      <c r="E26" s="80"/>
      <c r="F26" s="26">
        <f t="shared" si="0"/>
        <v>0</v>
      </c>
      <c r="G26" s="56"/>
      <c r="H26" s="56"/>
      <c r="I26" s="56"/>
      <c r="J26" s="56"/>
      <c r="K26" s="56"/>
      <c r="L26" s="56"/>
      <c r="M26" s="56"/>
      <c r="N26" s="56"/>
      <c r="O26" s="59"/>
    </row>
    <row r="27" spans="1:18">
      <c r="A27" s="55" t="s">
        <v>19</v>
      </c>
      <c r="B27" s="78">
        <v>0</v>
      </c>
      <c r="C27" s="53"/>
      <c r="D27" s="83"/>
      <c r="E27" s="80"/>
      <c r="F27" s="26">
        <f t="shared" si="0"/>
        <v>0</v>
      </c>
      <c r="G27" s="56"/>
      <c r="H27" s="56"/>
      <c r="I27" s="56"/>
      <c r="J27" s="56"/>
      <c r="K27" s="56"/>
      <c r="L27" s="56"/>
      <c r="M27" s="56"/>
      <c r="N27" s="56"/>
      <c r="O27" s="59"/>
    </row>
    <row r="28" spans="1:18">
      <c r="A28" s="58" t="s">
        <v>16</v>
      </c>
      <c r="B28" s="78">
        <v>9352</v>
      </c>
      <c r="C28" s="103">
        <v>75</v>
      </c>
      <c r="D28" s="79">
        <v>0</v>
      </c>
      <c r="E28" s="80">
        <f>C28-D28</f>
        <v>75</v>
      </c>
      <c r="F28" s="26">
        <f t="shared" si="0"/>
        <v>9427</v>
      </c>
      <c r="G28" s="56"/>
      <c r="H28" s="56"/>
      <c r="I28" s="56"/>
      <c r="J28" s="56"/>
      <c r="K28" s="56"/>
      <c r="L28" s="56"/>
      <c r="M28" s="56"/>
      <c r="N28" s="56"/>
      <c r="O28" s="59"/>
    </row>
    <row r="29" spans="1:18">
      <c r="A29" s="58"/>
      <c r="B29" s="78">
        <v>0</v>
      </c>
      <c r="C29" s="53"/>
      <c r="D29" s="79"/>
      <c r="E29" s="80"/>
      <c r="F29" s="26">
        <f t="shared" si="0"/>
        <v>0</v>
      </c>
      <c r="G29" s="56"/>
      <c r="H29" s="56"/>
      <c r="I29" s="56"/>
      <c r="J29" s="56"/>
      <c r="K29" s="56"/>
      <c r="L29" s="56"/>
      <c r="M29" s="56"/>
      <c r="N29" s="56"/>
      <c r="O29" s="59"/>
    </row>
    <row r="30" spans="1:18">
      <c r="A30" s="58" t="s">
        <v>15</v>
      </c>
      <c r="B30" s="78">
        <v>18766</v>
      </c>
      <c r="C30" s="53">
        <v>1663</v>
      </c>
      <c r="D30" s="79">
        <v>971</v>
      </c>
      <c r="E30" s="80">
        <f>C30-D30</f>
        <v>692</v>
      </c>
      <c r="F30" s="26">
        <f t="shared" si="0"/>
        <v>19458</v>
      </c>
      <c r="G30" s="56"/>
      <c r="H30" s="56"/>
      <c r="I30" s="56"/>
      <c r="J30" s="56"/>
      <c r="K30" s="56"/>
      <c r="L30" s="56"/>
      <c r="M30" s="56"/>
      <c r="N30" s="56"/>
      <c r="O30" s="59"/>
    </row>
    <row r="31" spans="1:18">
      <c r="A31" s="58"/>
      <c r="B31" s="78">
        <v>0</v>
      </c>
      <c r="C31" s="53"/>
      <c r="D31" s="79"/>
      <c r="E31" s="80"/>
      <c r="F31" s="26">
        <f t="shared" si="0"/>
        <v>0</v>
      </c>
      <c r="G31" s="56"/>
      <c r="H31" s="56"/>
      <c r="I31" s="56"/>
      <c r="J31" s="56"/>
      <c r="K31" s="56"/>
      <c r="L31" s="56"/>
      <c r="M31" s="56"/>
      <c r="N31" s="56"/>
      <c r="O31" s="59"/>
    </row>
    <row r="32" spans="1:18">
      <c r="A32" s="58" t="s">
        <v>14</v>
      </c>
      <c r="B32" s="78">
        <v>1732</v>
      </c>
      <c r="C32" s="53">
        <v>34</v>
      </c>
      <c r="D32" s="79">
        <v>3</v>
      </c>
      <c r="E32" s="80">
        <f>C32-D32</f>
        <v>31</v>
      </c>
      <c r="F32" s="26">
        <f t="shared" si="0"/>
        <v>1763</v>
      </c>
      <c r="G32" s="56"/>
      <c r="H32" s="56"/>
      <c r="I32" s="56"/>
      <c r="J32" s="56"/>
      <c r="K32" s="56"/>
      <c r="L32" s="56"/>
      <c r="M32" s="56"/>
      <c r="N32" s="56"/>
      <c r="O32" s="59"/>
    </row>
    <row r="33" spans="1:15">
      <c r="A33" s="58"/>
      <c r="B33" s="78">
        <v>0</v>
      </c>
      <c r="C33" s="53"/>
      <c r="D33" s="79"/>
      <c r="E33" s="80"/>
      <c r="F33" s="26">
        <f t="shared" si="0"/>
        <v>0</v>
      </c>
      <c r="G33" s="56"/>
      <c r="H33" s="56"/>
      <c r="I33" s="56"/>
      <c r="J33" s="56"/>
      <c r="K33" s="56"/>
      <c r="L33" s="56"/>
      <c r="M33" s="56"/>
      <c r="N33" s="63"/>
      <c r="O33" s="59"/>
    </row>
    <row r="34" spans="1:15">
      <c r="A34" s="58" t="s">
        <v>13</v>
      </c>
      <c r="B34" s="78">
        <v>5329</v>
      </c>
      <c r="C34" s="53">
        <v>56</v>
      </c>
      <c r="D34" s="79">
        <v>2</v>
      </c>
      <c r="E34" s="80">
        <f>C34-D34</f>
        <v>54</v>
      </c>
      <c r="F34" s="26">
        <f t="shared" si="0"/>
        <v>5383</v>
      </c>
      <c r="G34" s="56"/>
      <c r="H34" s="56"/>
      <c r="I34" s="56"/>
      <c r="J34" s="56"/>
      <c r="K34" s="56"/>
      <c r="L34" s="56"/>
      <c r="M34" s="56"/>
      <c r="N34" s="56"/>
      <c r="O34" s="59"/>
    </row>
    <row r="35" spans="1:15">
      <c r="A35" s="58"/>
      <c r="B35" s="78">
        <v>0</v>
      </c>
      <c r="C35" s="53"/>
      <c r="D35" s="79"/>
      <c r="E35" s="80"/>
      <c r="F35" s="26">
        <f t="shared" si="0"/>
        <v>0</v>
      </c>
      <c r="G35" s="56"/>
      <c r="H35" s="56"/>
      <c r="I35" s="56"/>
      <c r="J35" s="56"/>
      <c r="K35" s="56"/>
      <c r="L35" s="56"/>
      <c r="M35" s="56"/>
      <c r="N35" s="56"/>
      <c r="O35" s="59"/>
    </row>
    <row r="36" spans="1:15">
      <c r="A36" s="58" t="s">
        <v>57</v>
      </c>
      <c r="B36" s="78">
        <v>176</v>
      </c>
      <c r="C36" s="53">
        <v>22</v>
      </c>
      <c r="D36" s="79">
        <v>1</v>
      </c>
      <c r="E36" s="80">
        <f>C36-D36</f>
        <v>21</v>
      </c>
      <c r="F36" s="26">
        <f t="shared" si="0"/>
        <v>197</v>
      </c>
      <c r="G36" s="56"/>
      <c r="H36" s="56"/>
      <c r="I36" s="56"/>
      <c r="J36" s="56"/>
      <c r="K36" s="56"/>
      <c r="L36" s="56"/>
      <c r="M36" s="56"/>
      <c r="N36" s="56"/>
      <c r="O36" s="59"/>
    </row>
    <row r="37" spans="1:15">
      <c r="A37" s="58"/>
      <c r="B37" s="78">
        <v>0</v>
      </c>
      <c r="C37" s="53"/>
      <c r="D37" s="79"/>
      <c r="E37" s="80"/>
      <c r="F37" s="26">
        <f t="shared" si="0"/>
        <v>0</v>
      </c>
      <c r="G37" s="56"/>
      <c r="H37" s="56"/>
      <c r="I37" s="56"/>
      <c r="J37" s="56"/>
      <c r="K37" s="56"/>
      <c r="L37" s="56"/>
      <c r="M37" s="56"/>
      <c r="N37" s="56"/>
      <c r="O37" s="59"/>
    </row>
    <row r="38" spans="1:15">
      <c r="A38" s="58" t="s">
        <v>6</v>
      </c>
      <c r="B38" s="78">
        <v>22428</v>
      </c>
      <c r="C38" s="53">
        <v>0</v>
      </c>
      <c r="D38" s="79">
        <v>1</v>
      </c>
      <c r="E38" s="80">
        <f>C38-D38</f>
        <v>-1</v>
      </c>
      <c r="F38" s="26">
        <f t="shared" si="0"/>
        <v>22427</v>
      </c>
      <c r="G38" s="56"/>
      <c r="H38" s="56"/>
      <c r="I38" s="56"/>
      <c r="J38" s="56"/>
      <c r="K38" s="56"/>
      <c r="L38" s="56"/>
      <c r="M38" s="56"/>
      <c r="N38" s="56"/>
      <c r="O38" s="59"/>
    </row>
    <row r="39" spans="1:15">
      <c r="A39" s="58"/>
      <c r="B39" s="78">
        <v>0</v>
      </c>
      <c r="C39" s="53"/>
      <c r="D39" s="79"/>
      <c r="E39" s="80"/>
      <c r="F39" s="26">
        <f t="shared" si="0"/>
        <v>0</v>
      </c>
      <c r="G39" s="56"/>
      <c r="H39" s="56"/>
      <c r="I39" s="56"/>
      <c r="J39" s="56"/>
      <c r="K39" s="56"/>
      <c r="L39" s="56"/>
      <c r="M39" s="56"/>
      <c r="N39" s="56"/>
      <c r="O39" s="59"/>
    </row>
    <row r="40" spans="1:15">
      <c r="A40" s="58" t="s">
        <v>58</v>
      </c>
      <c r="B40" s="78">
        <v>193231</v>
      </c>
      <c r="C40" s="53">
        <v>146</v>
      </c>
      <c r="D40" s="79">
        <v>1</v>
      </c>
      <c r="E40" s="80">
        <f>C40-D40</f>
        <v>145</v>
      </c>
      <c r="F40" s="26">
        <f t="shared" si="0"/>
        <v>193376</v>
      </c>
      <c r="G40" s="56"/>
      <c r="H40" s="56"/>
      <c r="I40" s="56"/>
      <c r="J40" s="56"/>
      <c r="K40" s="56"/>
      <c r="L40" s="56"/>
      <c r="M40" s="56"/>
      <c r="N40" s="56"/>
      <c r="O40" s="59"/>
    </row>
    <row r="41" spans="1:15">
      <c r="A41" s="58"/>
      <c r="B41" s="78">
        <v>0</v>
      </c>
      <c r="C41" s="53"/>
      <c r="D41" s="79"/>
      <c r="E41" s="80"/>
      <c r="F41" s="26">
        <f t="shared" si="0"/>
        <v>0</v>
      </c>
      <c r="G41" s="56"/>
      <c r="H41" s="56"/>
      <c r="I41" s="56"/>
      <c r="J41" s="56"/>
      <c r="K41" s="56"/>
      <c r="L41" s="56"/>
      <c r="M41" s="56"/>
      <c r="N41" s="56"/>
      <c r="O41" s="59"/>
    </row>
    <row r="42" spans="1:15">
      <c r="A42" s="58" t="s">
        <v>17</v>
      </c>
      <c r="B42" s="78">
        <v>0</v>
      </c>
      <c r="C42" s="53">
        <v>0</v>
      </c>
      <c r="D42" s="86">
        <v>0</v>
      </c>
      <c r="E42" s="80">
        <f>C42-D42</f>
        <v>0</v>
      </c>
      <c r="F42" s="26">
        <v>0</v>
      </c>
      <c r="G42" s="56"/>
      <c r="H42" s="56"/>
      <c r="I42" s="56"/>
      <c r="J42" s="56"/>
      <c r="K42" s="56"/>
      <c r="L42" s="56"/>
      <c r="M42" s="56"/>
      <c r="N42" s="56"/>
      <c r="O42" s="59"/>
    </row>
    <row r="43" spans="1:15">
      <c r="A43" s="58"/>
      <c r="B43" s="78">
        <v>0</v>
      </c>
      <c r="C43" s="53"/>
      <c r="D43" s="79"/>
      <c r="E43" s="80"/>
      <c r="F43" s="26">
        <f t="shared" si="0"/>
        <v>0</v>
      </c>
      <c r="G43" s="56"/>
      <c r="H43" s="56"/>
      <c r="I43" s="56"/>
      <c r="J43" s="56"/>
      <c r="K43" s="56"/>
      <c r="L43" s="56"/>
      <c r="M43" s="56"/>
      <c r="N43" s="56"/>
      <c r="O43" s="59"/>
    </row>
    <row r="44" spans="1:15">
      <c r="A44" s="58" t="s">
        <v>18</v>
      </c>
      <c r="B44" s="78">
        <v>0</v>
      </c>
      <c r="C44" s="53">
        <v>0</v>
      </c>
      <c r="D44" s="79">
        <v>0</v>
      </c>
      <c r="E44" s="80">
        <f>C44-D44</f>
        <v>0</v>
      </c>
      <c r="F44" s="26">
        <f t="shared" si="0"/>
        <v>0</v>
      </c>
      <c r="G44" s="56"/>
      <c r="H44" s="56"/>
      <c r="I44" s="56"/>
      <c r="J44" s="56"/>
      <c r="K44" s="56"/>
      <c r="L44" s="56"/>
      <c r="M44" s="56"/>
      <c r="N44" s="56"/>
      <c r="O44" s="59"/>
    </row>
    <row r="45" spans="1:15" s="64" customFormat="1">
      <c r="A45" s="58"/>
      <c r="B45" s="29">
        <v>0</v>
      </c>
      <c r="C45" s="53"/>
      <c r="D45" s="79"/>
      <c r="E45" s="80"/>
      <c r="F45" s="26">
        <f t="shared" ref="F45:F57" si="1">B45+E45</f>
        <v>0</v>
      </c>
      <c r="O45" s="59"/>
    </row>
    <row r="46" spans="1:15" s="64" customFormat="1">
      <c r="A46" s="58" t="s">
        <v>4</v>
      </c>
      <c r="B46" s="29">
        <v>0</v>
      </c>
      <c r="C46" s="53">
        <v>0</v>
      </c>
      <c r="D46" s="79">
        <v>0</v>
      </c>
      <c r="E46" s="80">
        <f>C46-D46</f>
        <v>0</v>
      </c>
      <c r="F46" s="26">
        <f t="shared" si="1"/>
        <v>0</v>
      </c>
      <c r="O46" s="59"/>
    </row>
    <row r="47" spans="1:15" s="64" customFormat="1">
      <c r="A47" s="65"/>
      <c r="B47" s="29">
        <v>0</v>
      </c>
      <c r="C47" s="53"/>
      <c r="D47" s="79"/>
      <c r="E47" s="80"/>
      <c r="F47" s="26">
        <f t="shared" si="1"/>
        <v>0</v>
      </c>
      <c r="G47" s="66"/>
      <c r="H47" s="66"/>
      <c r="I47" s="66"/>
      <c r="J47" s="66"/>
      <c r="K47" s="66"/>
      <c r="L47" s="66"/>
      <c r="M47" s="66"/>
      <c r="N47" s="66"/>
      <c r="O47" s="66"/>
    </row>
    <row r="48" spans="1:15" s="64" customFormat="1">
      <c r="A48" s="65" t="s">
        <v>45</v>
      </c>
      <c r="B48" s="78">
        <v>251013</v>
      </c>
      <c r="C48" s="53">
        <f>SUM(C28:C46)</f>
        <v>1996</v>
      </c>
      <c r="D48" s="83">
        <f>SUM(D28:D46)</f>
        <v>979</v>
      </c>
      <c r="E48" s="80">
        <f>C48-D48</f>
        <v>1017</v>
      </c>
      <c r="F48" s="26">
        <f t="shared" si="1"/>
        <v>252030</v>
      </c>
      <c r="G48" s="66"/>
      <c r="H48" s="66"/>
      <c r="I48" s="66"/>
      <c r="J48" s="66"/>
      <c r="K48" s="66"/>
      <c r="L48" s="66"/>
      <c r="M48" s="66"/>
      <c r="N48" s="66"/>
      <c r="O48" s="66"/>
    </row>
    <row r="49" spans="1:15" s="64" customFormat="1">
      <c r="B49" s="29">
        <v>0</v>
      </c>
      <c r="C49" s="29"/>
      <c r="D49" s="79"/>
      <c r="E49" s="80"/>
      <c r="F49" s="26">
        <f t="shared" si="1"/>
        <v>0</v>
      </c>
      <c r="G49" s="66"/>
      <c r="H49" s="66"/>
      <c r="I49" s="66"/>
      <c r="J49" s="66"/>
      <c r="K49" s="66"/>
      <c r="L49" s="66"/>
      <c r="M49" s="66"/>
      <c r="N49" s="66"/>
      <c r="O49" s="66"/>
    </row>
    <row r="50" spans="1:15" s="64" customFormat="1">
      <c r="A50" s="64" t="s">
        <v>23</v>
      </c>
      <c r="B50" s="78">
        <v>1859598</v>
      </c>
      <c r="C50" s="29">
        <f>C14</f>
        <v>20276</v>
      </c>
      <c r="D50" s="106">
        <f>D14</f>
        <v>5894</v>
      </c>
      <c r="E50" s="93">
        <f>C50-D50</f>
        <v>14382</v>
      </c>
      <c r="F50" s="78">
        <f>B50+E50</f>
        <v>1873980</v>
      </c>
      <c r="G50" s="66"/>
      <c r="H50" s="66"/>
      <c r="I50" s="66"/>
      <c r="J50" s="66"/>
      <c r="K50" s="66"/>
      <c r="L50" s="66"/>
      <c r="M50" s="66"/>
      <c r="N50" s="66"/>
      <c r="O50" s="66"/>
    </row>
    <row r="51" spans="1:15" s="64" customFormat="1">
      <c r="A51" s="7" t="s">
        <v>67</v>
      </c>
      <c r="B51" s="78">
        <v>1774142</v>
      </c>
      <c r="C51" s="29">
        <f>C25</f>
        <v>314</v>
      </c>
      <c r="D51" s="106">
        <f>D25</f>
        <v>7</v>
      </c>
      <c r="E51" s="93">
        <f>C51-D51</f>
        <v>307</v>
      </c>
      <c r="F51" s="78">
        <f>B51+E51</f>
        <v>1774449</v>
      </c>
      <c r="G51" s="66"/>
      <c r="H51" s="66"/>
      <c r="I51" s="66"/>
      <c r="J51" s="66"/>
      <c r="K51" s="66"/>
      <c r="L51" s="66"/>
      <c r="M51" s="66"/>
      <c r="N51" s="66"/>
      <c r="O51" s="66"/>
    </row>
    <row r="52" spans="1:15" s="64" customFormat="1">
      <c r="A52" s="7" t="s">
        <v>68</v>
      </c>
      <c r="B52" s="78">
        <v>251013</v>
      </c>
      <c r="C52" s="29">
        <f>C48</f>
        <v>1996</v>
      </c>
      <c r="D52" s="106">
        <f>D48</f>
        <v>979</v>
      </c>
      <c r="E52" s="93">
        <f>C52-D52</f>
        <v>1017</v>
      </c>
      <c r="F52" s="78">
        <f>B52+E52</f>
        <v>252030</v>
      </c>
      <c r="G52" s="66"/>
      <c r="H52" s="66"/>
      <c r="I52" s="66"/>
      <c r="J52" s="66"/>
      <c r="K52" s="66"/>
      <c r="L52" s="66"/>
      <c r="M52" s="66"/>
      <c r="N52" s="66"/>
      <c r="O52" s="66"/>
    </row>
    <row r="53" spans="1:15" s="64" customFormat="1">
      <c r="A53" s="67" t="s">
        <v>3</v>
      </c>
      <c r="B53" s="78">
        <v>3884753</v>
      </c>
      <c r="C53" s="29">
        <f>SUM(C50:C52)</f>
        <v>22586</v>
      </c>
      <c r="D53" s="106">
        <f>SUM(D50:D52)</f>
        <v>6880</v>
      </c>
      <c r="E53" s="93">
        <f>C53-D53</f>
        <v>15706</v>
      </c>
      <c r="F53" s="78">
        <f>B53+E53</f>
        <v>3900459</v>
      </c>
      <c r="G53" s="66"/>
      <c r="H53" s="66"/>
      <c r="I53" s="66"/>
      <c r="J53" s="66"/>
      <c r="K53" s="66"/>
      <c r="L53" s="66"/>
      <c r="M53" s="66"/>
      <c r="N53" s="66"/>
      <c r="O53" s="66"/>
    </row>
    <row r="54" spans="1:15" ht="13.7" customHeight="1">
      <c r="A54" s="67"/>
      <c r="B54" s="29">
        <v>0</v>
      </c>
      <c r="C54" s="29"/>
      <c r="D54" s="79"/>
      <c r="E54" s="80"/>
      <c r="F54" s="26">
        <f t="shared" si="1"/>
        <v>0</v>
      </c>
      <c r="G54" s="68"/>
      <c r="H54" s="68"/>
      <c r="I54" s="68"/>
      <c r="J54" s="68"/>
      <c r="K54" s="68"/>
      <c r="L54" s="68"/>
      <c r="M54" s="68"/>
      <c r="N54" s="68"/>
      <c r="O54" s="68"/>
    </row>
    <row r="55" spans="1:15" s="64" customFormat="1">
      <c r="A55" s="69" t="s">
        <v>30</v>
      </c>
      <c r="B55" s="29">
        <v>0</v>
      </c>
      <c r="C55" s="78"/>
      <c r="D55" s="79"/>
      <c r="E55" s="80"/>
      <c r="F55" s="26">
        <f t="shared" si="1"/>
        <v>0</v>
      </c>
      <c r="O55" s="54"/>
    </row>
    <row r="56" spans="1:15">
      <c r="A56" s="70" t="s">
        <v>31</v>
      </c>
      <c r="B56" s="42">
        <v>8801</v>
      </c>
      <c r="C56" s="78">
        <v>33</v>
      </c>
      <c r="D56" s="79">
        <v>135</v>
      </c>
      <c r="E56" s="80">
        <f>C56-D56</f>
        <v>-102</v>
      </c>
      <c r="F56" s="26">
        <f t="shared" si="1"/>
        <v>8699</v>
      </c>
      <c r="G56" s="56"/>
      <c r="H56" s="56"/>
      <c r="I56" s="56"/>
      <c r="J56" s="56"/>
      <c r="K56" s="56"/>
      <c r="L56" s="56"/>
      <c r="M56" s="56"/>
      <c r="N56" s="56"/>
    </row>
    <row r="57" spans="1:15">
      <c r="A57" s="70" t="s">
        <v>32</v>
      </c>
      <c r="B57" s="42">
        <v>627</v>
      </c>
      <c r="C57" s="81">
        <v>0</v>
      </c>
      <c r="D57" s="79">
        <v>2</v>
      </c>
      <c r="E57" s="80">
        <f>C57-D57</f>
        <v>-2</v>
      </c>
      <c r="F57" s="26">
        <f t="shared" si="1"/>
        <v>625</v>
      </c>
    </row>
    <row r="58" spans="1:15">
      <c r="A58" s="88" t="s">
        <v>46</v>
      </c>
      <c r="B58" s="42">
        <v>21912</v>
      </c>
      <c r="C58" s="81">
        <v>2209</v>
      </c>
      <c r="D58" s="79"/>
      <c r="E58" s="80">
        <v>2209</v>
      </c>
      <c r="F58" s="26">
        <f>B58+E58</f>
        <v>24121</v>
      </c>
      <c r="G58" s="56"/>
      <c r="H58" s="56"/>
      <c r="I58" s="56"/>
      <c r="J58" s="56"/>
      <c r="K58" s="56"/>
      <c r="L58" s="56"/>
      <c r="M58" s="56"/>
      <c r="N58" s="56"/>
    </row>
    <row r="59" spans="1:15">
      <c r="A59" s="88" t="s">
        <v>47</v>
      </c>
      <c r="B59" s="42">
        <v>69</v>
      </c>
      <c r="C59" s="81">
        <v>1</v>
      </c>
      <c r="D59" s="79">
        <v>1</v>
      </c>
      <c r="E59" s="80">
        <f>C59-D59</f>
        <v>0</v>
      </c>
      <c r="F59" s="26">
        <f>B59+E59</f>
        <v>69</v>
      </c>
      <c r="G59" s="56"/>
      <c r="H59" s="56"/>
      <c r="I59" s="56"/>
      <c r="J59" s="56"/>
      <c r="K59" s="56"/>
      <c r="L59" s="56"/>
      <c r="M59" s="56"/>
      <c r="N59" s="56"/>
    </row>
    <row r="60" spans="1:15">
      <c r="A60" s="70" t="s">
        <v>3</v>
      </c>
      <c r="B60" s="42">
        <v>31409</v>
      </c>
      <c r="C60" s="81">
        <f>SUM(C56:C59)</f>
        <v>2243</v>
      </c>
      <c r="D60" s="79">
        <f>SUM(D56:D59)</f>
        <v>138</v>
      </c>
      <c r="E60" s="80">
        <f>C60-D60</f>
        <v>2105</v>
      </c>
      <c r="F60" s="26">
        <f>B60+E60</f>
        <v>33514</v>
      </c>
    </row>
    <row r="61" spans="1:15">
      <c r="F61" s="26"/>
    </row>
    <row r="62" spans="1:15">
      <c r="F62" s="26"/>
    </row>
    <row r="63" spans="1:15">
      <c r="F63" s="26"/>
    </row>
    <row r="64" spans="1:15">
      <c r="F64" s="26"/>
    </row>
    <row r="65" spans="6:6">
      <c r="F65" s="26"/>
    </row>
    <row r="66" spans="6:6">
      <c r="F66" s="26"/>
    </row>
    <row r="67" spans="6:6">
      <c r="F67" s="26"/>
    </row>
    <row r="68" spans="6:6">
      <c r="F68" s="26"/>
    </row>
    <row r="69" spans="6:6">
      <c r="F69" s="26"/>
    </row>
    <row r="70" spans="6:6">
      <c r="F70" s="26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17" right="0.18" top="0.82" bottom="0.65" header="0.5" footer="0.16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2" type="noConversion"/>
  <printOptions horizontalCentered="1" gridLines="1"/>
  <pageMargins left="0.17" right="0.18" top="0.82" bottom="0.65" header="0.5" footer="0.16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Zeros="0" zoomScaleNormal="100" workbookViewId="0">
      <pane xSplit="1" ySplit="2" topLeftCell="B46" activePane="bottomRight" state="frozen"/>
      <selection pane="topRight" activeCell="B1" sqref="B1"/>
      <selection pane="bottomLeft" activeCell="A3" sqref="A3"/>
      <selection pane="bottomRight" activeCell="F46" sqref="F46"/>
    </sheetView>
  </sheetViews>
  <sheetFormatPr defaultColWidth="9.140625" defaultRowHeight="12.75"/>
  <cols>
    <col min="1" max="1" width="30.28515625" style="37" bestFit="1" customWidth="1"/>
    <col min="2" max="2" width="12.85546875" style="37" customWidth="1"/>
    <col min="3" max="3" width="11.28515625" style="81" customWidth="1"/>
    <col min="4" max="4" width="11.28515625" style="82" customWidth="1"/>
    <col min="5" max="5" width="11.28515625" style="84" customWidth="1"/>
    <col min="6" max="6" width="11.28515625" style="3" customWidth="1"/>
    <col min="7" max="16384" width="9.140625" style="37"/>
  </cols>
  <sheetData>
    <row r="1" spans="1:16" s="38" customFormat="1">
      <c r="A1" s="2" t="s">
        <v>20</v>
      </c>
      <c r="B1" s="25" t="s">
        <v>26</v>
      </c>
      <c r="C1" s="71" t="s">
        <v>27</v>
      </c>
      <c r="D1" s="72" t="s">
        <v>28</v>
      </c>
      <c r="E1" s="73" t="s">
        <v>40</v>
      </c>
      <c r="F1" s="28" t="s">
        <v>26</v>
      </c>
    </row>
    <row r="2" spans="1:16" s="3" customFormat="1">
      <c r="A2" s="2"/>
      <c r="B2" s="31" t="s">
        <v>56</v>
      </c>
      <c r="C2" s="74" t="s">
        <v>69</v>
      </c>
      <c r="D2" s="74" t="s">
        <v>69</v>
      </c>
      <c r="E2" s="74" t="s">
        <v>69</v>
      </c>
      <c r="F2" s="74" t="s">
        <v>69</v>
      </c>
    </row>
    <row r="3" spans="1:16" s="3" customFormat="1">
      <c r="A3" s="2" t="s">
        <v>12</v>
      </c>
      <c r="B3" s="4"/>
      <c r="C3" s="75"/>
      <c r="D3" s="76"/>
      <c r="E3" s="77"/>
      <c r="F3" s="27"/>
    </row>
    <row r="4" spans="1:16">
      <c r="A4" s="51" t="s">
        <v>0</v>
      </c>
      <c r="B4" s="5"/>
      <c r="C4" s="78">
        <v>457</v>
      </c>
      <c r="D4" s="79">
        <v>14</v>
      </c>
      <c r="E4" s="80">
        <f>C4-D4</f>
        <v>443</v>
      </c>
      <c r="F4" s="26"/>
    </row>
    <row r="5" spans="1:16">
      <c r="A5" s="51"/>
      <c r="B5" s="5">
        <v>0</v>
      </c>
      <c r="C5" s="78"/>
      <c r="D5" s="79"/>
      <c r="E5" s="80"/>
      <c r="F5" s="26">
        <f t="shared" ref="F5:F59" si="0">B5+E5</f>
        <v>0</v>
      </c>
    </row>
    <row r="6" spans="1:16">
      <c r="A6" s="51" t="s">
        <v>2</v>
      </c>
      <c r="B6" s="5"/>
      <c r="C6" s="78">
        <v>0</v>
      </c>
      <c r="D6" s="79">
        <v>0</v>
      </c>
      <c r="E6" s="80">
        <f>C6-D6</f>
        <v>0</v>
      </c>
      <c r="F6" s="26"/>
    </row>
    <row r="7" spans="1:16">
      <c r="A7" s="51"/>
      <c r="B7" s="5">
        <v>0</v>
      </c>
      <c r="C7" s="78"/>
      <c r="D7" s="79"/>
      <c r="E7" s="80"/>
      <c r="F7" s="26">
        <f t="shared" si="0"/>
        <v>0</v>
      </c>
    </row>
    <row r="8" spans="1:16">
      <c r="A8" s="51" t="s">
        <v>11</v>
      </c>
      <c r="B8" s="5"/>
      <c r="C8" s="78">
        <v>0</v>
      </c>
      <c r="D8" s="79">
        <v>0</v>
      </c>
      <c r="E8" s="80">
        <f>C8-D8</f>
        <v>0</v>
      </c>
      <c r="F8" s="26"/>
    </row>
    <row r="9" spans="1:16">
      <c r="A9" s="51"/>
      <c r="B9" s="5"/>
      <c r="C9" s="78">
        <v>0</v>
      </c>
      <c r="D9" s="79"/>
      <c r="E9" s="80">
        <f>C9-D9</f>
        <v>0</v>
      </c>
      <c r="F9" s="26"/>
    </row>
    <row r="10" spans="1:16" s="54" customFormat="1">
      <c r="A10" s="51" t="s">
        <v>60</v>
      </c>
      <c r="B10" s="78"/>
      <c r="C10" s="78">
        <v>0</v>
      </c>
      <c r="D10" s="79">
        <v>0</v>
      </c>
      <c r="E10" s="80">
        <f>C10-D10</f>
        <v>0</v>
      </c>
      <c r="F10" s="26"/>
      <c r="G10" s="60"/>
      <c r="H10" s="60"/>
      <c r="I10" s="60"/>
      <c r="J10" s="60"/>
      <c r="K10" s="60"/>
      <c r="L10" s="60"/>
      <c r="M10" s="60"/>
      <c r="N10" s="56"/>
      <c r="O10" s="59"/>
      <c r="P10" s="57"/>
    </row>
    <row r="11" spans="1:16" s="54" customFormat="1">
      <c r="A11" s="1"/>
      <c r="B11" s="78"/>
      <c r="C11" s="78"/>
      <c r="D11" s="79"/>
      <c r="E11" s="80">
        <f>C11-D11</f>
        <v>0</v>
      </c>
      <c r="F11" s="26"/>
      <c r="G11" s="60"/>
      <c r="H11" s="60"/>
      <c r="I11" s="60"/>
      <c r="J11" s="60"/>
      <c r="K11" s="60"/>
      <c r="L11" s="60"/>
      <c r="M11" s="60"/>
      <c r="N11" s="56"/>
      <c r="O11" s="59"/>
      <c r="P11" s="57"/>
    </row>
    <row r="12" spans="1:16" s="54" customFormat="1">
      <c r="A12" s="51" t="s">
        <v>61</v>
      </c>
      <c r="B12" s="78"/>
      <c r="C12" s="78">
        <v>0</v>
      </c>
      <c r="D12" s="79">
        <v>0</v>
      </c>
      <c r="E12" s="80">
        <f>C12-D12</f>
        <v>0</v>
      </c>
      <c r="F12" s="26"/>
      <c r="G12" s="60"/>
      <c r="H12" s="60"/>
      <c r="I12" s="60"/>
      <c r="J12" s="60"/>
      <c r="K12" s="60"/>
      <c r="L12" s="60"/>
      <c r="M12" s="60"/>
      <c r="N12" s="56"/>
      <c r="O12" s="59"/>
      <c r="P12" s="57"/>
    </row>
    <row r="13" spans="1:16">
      <c r="A13" s="1"/>
      <c r="B13" s="5">
        <v>0</v>
      </c>
      <c r="C13" s="78"/>
      <c r="D13" s="79"/>
      <c r="E13" s="80"/>
      <c r="F13" s="26">
        <f t="shared" si="0"/>
        <v>0</v>
      </c>
    </row>
    <row r="14" spans="1:16">
      <c r="A14" s="1" t="s">
        <v>43</v>
      </c>
      <c r="B14" s="5">
        <v>46971</v>
      </c>
      <c r="C14" s="78">
        <f>SUM(C4:C12)</f>
        <v>457</v>
      </c>
      <c r="D14" s="79">
        <f>SUM(D4:D12)</f>
        <v>14</v>
      </c>
      <c r="E14" s="80">
        <f>C14-D14</f>
        <v>443</v>
      </c>
      <c r="F14" s="26">
        <f t="shared" si="0"/>
        <v>47414</v>
      </c>
    </row>
    <row r="15" spans="1:16">
      <c r="A15" s="1"/>
      <c r="B15" s="5">
        <v>0</v>
      </c>
      <c r="C15" s="78"/>
      <c r="D15" s="79"/>
      <c r="E15" s="80"/>
      <c r="F15" s="26">
        <f t="shared" si="0"/>
        <v>0</v>
      </c>
    </row>
    <row r="16" spans="1:16">
      <c r="A16" s="2" t="s">
        <v>1</v>
      </c>
      <c r="B16" s="5">
        <v>0</v>
      </c>
      <c r="C16" s="78"/>
      <c r="D16" s="79"/>
      <c r="E16" s="80"/>
      <c r="F16" s="26">
        <f t="shared" si="0"/>
        <v>0</v>
      </c>
    </row>
    <row r="17" spans="1:6">
      <c r="A17" s="51" t="s">
        <v>24</v>
      </c>
      <c r="B17" s="5">
        <v>0</v>
      </c>
      <c r="C17" s="78">
        <v>0</v>
      </c>
      <c r="D17" s="79">
        <v>0</v>
      </c>
      <c r="E17" s="80">
        <f>C17-D17</f>
        <v>0</v>
      </c>
      <c r="F17" s="26">
        <f t="shared" si="0"/>
        <v>0</v>
      </c>
    </row>
    <row r="18" spans="1:6">
      <c r="A18" s="51"/>
      <c r="B18" s="5">
        <v>0</v>
      </c>
      <c r="C18" s="78"/>
      <c r="D18" s="79"/>
      <c r="E18" s="80"/>
      <c r="F18" s="26">
        <f t="shared" si="0"/>
        <v>0</v>
      </c>
    </row>
    <row r="19" spans="1:6">
      <c r="A19" s="51" t="s">
        <v>25</v>
      </c>
      <c r="B19" s="5">
        <v>0</v>
      </c>
      <c r="C19" s="78">
        <v>0</v>
      </c>
      <c r="D19" s="79">
        <v>0</v>
      </c>
      <c r="E19" s="80">
        <f>C19-D19</f>
        <v>0</v>
      </c>
      <c r="F19" s="26">
        <f t="shared" si="0"/>
        <v>0</v>
      </c>
    </row>
    <row r="20" spans="1:6">
      <c r="A20" s="51"/>
      <c r="B20" s="3">
        <v>0</v>
      </c>
      <c r="E20" s="80"/>
      <c r="F20" s="26">
        <f t="shared" si="0"/>
        <v>0</v>
      </c>
    </row>
    <row r="21" spans="1:6">
      <c r="A21" s="52" t="s">
        <v>41</v>
      </c>
      <c r="B21" s="11">
        <v>0</v>
      </c>
      <c r="C21" s="53"/>
      <c r="D21" s="79"/>
      <c r="E21" s="80"/>
      <c r="F21" s="26">
        <f t="shared" si="0"/>
        <v>0</v>
      </c>
    </row>
    <row r="22" spans="1:6">
      <c r="A22" s="52"/>
      <c r="B22" s="11">
        <v>0</v>
      </c>
      <c r="C22" s="53"/>
      <c r="D22" s="83"/>
      <c r="E22" s="80"/>
      <c r="F22" s="26">
        <f t="shared" si="0"/>
        <v>0</v>
      </c>
    </row>
    <row r="23" spans="1:6">
      <c r="A23" s="52" t="s">
        <v>42</v>
      </c>
      <c r="B23" s="11">
        <v>0</v>
      </c>
      <c r="C23" s="53"/>
      <c r="D23" s="79"/>
      <c r="E23" s="80"/>
      <c r="F23" s="26">
        <f t="shared" si="0"/>
        <v>0</v>
      </c>
    </row>
    <row r="24" spans="1:6">
      <c r="A24" s="52"/>
      <c r="B24" s="11">
        <v>0</v>
      </c>
      <c r="C24" s="53"/>
      <c r="D24" s="83"/>
      <c r="E24" s="80"/>
      <c r="F24" s="26">
        <f t="shared" si="0"/>
        <v>0</v>
      </c>
    </row>
    <row r="25" spans="1:6">
      <c r="A25" s="1" t="s">
        <v>44</v>
      </c>
      <c r="B25" s="11">
        <v>0</v>
      </c>
      <c r="C25" s="53">
        <f>SUM(C17,C19,C21,C23)</f>
        <v>0</v>
      </c>
      <c r="D25" s="79">
        <f>SUM(D17,D19,D21,D23)</f>
        <v>0</v>
      </c>
      <c r="E25" s="80">
        <f>C25-D25</f>
        <v>0</v>
      </c>
      <c r="F25" s="26">
        <f t="shared" si="0"/>
        <v>0</v>
      </c>
    </row>
    <row r="26" spans="1:6">
      <c r="A26" s="1"/>
      <c r="B26" s="11">
        <v>0</v>
      </c>
      <c r="C26" s="53"/>
      <c r="D26" s="83"/>
      <c r="E26" s="80"/>
      <c r="F26" s="26">
        <f t="shared" si="0"/>
        <v>0</v>
      </c>
    </row>
    <row r="27" spans="1:6">
      <c r="A27" s="2" t="s">
        <v>19</v>
      </c>
      <c r="B27" s="5">
        <v>0</v>
      </c>
      <c r="C27" s="53"/>
      <c r="D27" s="83"/>
      <c r="E27" s="80"/>
      <c r="F27" s="26">
        <f t="shared" si="0"/>
        <v>0</v>
      </c>
    </row>
    <row r="28" spans="1:6" s="3" customFormat="1">
      <c r="A28" s="51" t="s">
        <v>16</v>
      </c>
      <c r="B28" s="5">
        <v>0</v>
      </c>
      <c r="C28" s="103">
        <v>0</v>
      </c>
      <c r="D28" s="79">
        <v>0</v>
      </c>
      <c r="E28" s="80">
        <f>C28-D28</f>
        <v>0</v>
      </c>
      <c r="F28" s="26">
        <f t="shared" si="0"/>
        <v>0</v>
      </c>
    </row>
    <row r="29" spans="1:6" s="3" customFormat="1">
      <c r="A29" s="51"/>
      <c r="B29" s="5">
        <v>0</v>
      </c>
      <c r="C29" s="53"/>
      <c r="D29" s="79"/>
      <c r="E29" s="80"/>
      <c r="F29" s="26">
        <f t="shared" si="0"/>
        <v>0</v>
      </c>
    </row>
    <row r="30" spans="1:6" s="3" customFormat="1">
      <c r="A30" s="51" t="s">
        <v>15</v>
      </c>
      <c r="B30" s="5">
        <v>0</v>
      </c>
      <c r="C30" s="53">
        <v>0</v>
      </c>
      <c r="D30" s="79">
        <v>0</v>
      </c>
      <c r="E30" s="80">
        <f>C30-D30</f>
        <v>0</v>
      </c>
      <c r="F30" s="26">
        <f t="shared" si="0"/>
        <v>0</v>
      </c>
    </row>
    <row r="31" spans="1:6" s="3" customFormat="1">
      <c r="A31" s="51"/>
      <c r="B31" s="5">
        <v>0</v>
      </c>
      <c r="C31" s="53"/>
      <c r="D31" s="79"/>
      <c r="E31" s="80"/>
      <c r="F31" s="26">
        <f t="shared" si="0"/>
        <v>0</v>
      </c>
    </row>
    <row r="32" spans="1:6">
      <c r="A32" s="51" t="s">
        <v>14</v>
      </c>
      <c r="B32" s="5">
        <v>0</v>
      </c>
      <c r="C32" s="53">
        <v>0</v>
      </c>
      <c r="D32" s="79">
        <v>0</v>
      </c>
      <c r="E32" s="80">
        <f>C32-D32</f>
        <v>0</v>
      </c>
      <c r="F32" s="26">
        <f t="shared" si="0"/>
        <v>0</v>
      </c>
    </row>
    <row r="33" spans="1:6">
      <c r="A33" s="51"/>
      <c r="B33" s="5">
        <v>0</v>
      </c>
      <c r="C33" s="53"/>
      <c r="D33" s="79"/>
      <c r="E33" s="80"/>
      <c r="F33" s="26">
        <f t="shared" si="0"/>
        <v>0</v>
      </c>
    </row>
    <row r="34" spans="1:6">
      <c r="A34" s="51" t="s">
        <v>13</v>
      </c>
      <c r="B34" s="5">
        <v>0</v>
      </c>
      <c r="C34" s="53">
        <v>0</v>
      </c>
      <c r="D34" s="79">
        <v>0</v>
      </c>
      <c r="E34" s="80">
        <f>C34-D34</f>
        <v>0</v>
      </c>
      <c r="F34" s="26">
        <f t="shared" si="0"/>
        <v>0</v>
      </c>
    </row>
    <row r="35" spans="1:6">
      <c r="A35" s="51"/>
      <c r="B35" s="5">
        <v>0</v>
      </c>
      <c r="C35" s="53"/>
      <c r="D35" s="79"/>
      <c r="E35" s="80"/>
      <c r="F35" s="26">
        <f t="shared" si="0"/>
        <v>0</v>
      </c>
    </row>
    <row r="36" spans="1:6">
      <c r="A36" s="51" t="s">
        <v>57</v>
      </c>
      <c r="B36" s="5">
        <v>0</v>
      </c>
      <c r="C36" s="53">
        <v>0</v>
      </c>
      <c r="D36" s="79">
        <v>0</v>
      </c>
      <c r="E36" s="80">
        <f>C36-D36</f>
        <v>0</v>
      </c>
      <c r="F36" s="26">
        <f t="shared" si="0"/>
        <v>0</v>
      </c>
    </row>
    <row r="37" spans="1:6">
      <c r="A37" s="51"/>
      <c r="B37" s="5">
        <v>0</v>
      </c>
      <c r="C37" s="53"/>
      <c r="D37" s="79"/>
      <c r="E37" s="80"/>
      <c r="F37" s="26">
        <f t="shared" si="0"/>
        <v>0</v>
      </c>
    </row>
    <row r="38" spans="1:6">
      <c r="A38" s="51" t="s">
        <v>6</v>
      </c>
      <c r="B38" s="5">
        <v>0</v>
      </c>
      <c r="C38" s="53">
        <v>0</v>
      </c>
      <c r="D38" s="79">
        <v>0</v>
      </c>
      <c r="E38" s="80">
        <f>C38-D38</f>
        <v>0</v>
      </c>
      <c r="F38" s="26">
        <f t="shared" si="0"/>
        <v>0</v>
      </c>
    </row>
    <row r="39" spans="1:6">
      <c r="A39" s="51"/>
      <c r="B39" s="5">
        <v>0</v>
      </c>
      <c r="C39" s="53"/>
      <c r="D39" s="79"/>
      <c r="E39" s="80"/>
      <c r="F39" s="26">
        <f t="shared" si="0"/>
        <v>0</v>
      </c>
    </row>
    <row r="40" spans="1:6">
      <c r="A40" s="51" t="s">
        <v>59</v>
      </c>
      <c r="B40" s="5">
        <v>0</v>
      </c>
      <c r="C40" s="53">
        <v>0</v>
      </c>
      <c r="D40" s="79">
        <v>0</v>
      </c>
      <c r="E40" s="80">
        <f>C40-D40</f>
        <v>0</v>
      </c>
      <c r="F40" s="26">
        <f t="shared" si="0"/>
        <v>0</v>
      </c>
    </row>
    <row r="41" spans="1:6">
      <c r="A41" s="51"/>
      <c r="B41" s="5">
        <v>0</v>
      </c>
      <c r="C41" s="53"/>
      <c r="D41" s="79"/>
      <c r="E41" s="80"/>
      <c r="F41" s="26">
        <f t="shared" si="0"/>
        <v>0</v>
      </c>
    </row>
    <row r="42" spans="1:6">
      <c r="A42" s="51" t="s">
        <v>17</v>
      </c>
      <c r="B42" s="5">
        <v>0</v>
      </c>
      <c r="C42" s="53">
        <v>0</v>
      </c>
      <c r="D42" s="86">
        <v>0</v>
      </c>
      <c r="E42" s="80">
        <f>C42-D42</f>
        <v>0</v>
      </c>
      <c r="F42" s="26">
        <f t="shared" si="0"/>
        <v>0</v>
      </c>
    </row>
    <row r="43" spans="1:6">
      <c r="A43" s="51"/>
      <c r="B43" s="5">
        <v>0</v>
      </c>
      <c r="C43" s="53"/>
      <c r="D43" s="79"/>
      <c r="E43" s="80"/>
      <c r="F43" s="26">
        <f t="shared" si="0"/>
        <v>0</v>
      </c>
    </row>
    <row r="44" spans="1:6">
      <c r="A44" s="51" t="s">
        <v>18</v>
      </c>
      <c r="B44" s="5">
        <v>0</v>
      </c>
      <c r="C44" s="53">
        <v>0</v>
      </c>
      <c r="D44" s="79">
        <v>0</v>
      </c>
      <c r="E44" s="80">
        <f>C44-D44</f>
        <v>0</v>
      </c>
      <c r="F44" s="26">
        <f t="shared" si="0"/>
        <v>0</v>
      </c>
    </row>
    <row r="45" spans="1:6">
      <c r="A45" s="51"/>
      <c r="B45" s="14">
        <v>0</v>
      </c>
      <c r="C45" s="53"/>
      <c r="D45" s="79"/>
      <c r="E45" s="80"/>
      <c r="F45" s="26">
        <f t="shared" si="0"/>
        <v>0</v>
      </c>
    </row>
    <row r="46" spans="1:6">
      <c r="A46" s="51" t="s">
        <v>4</v>
      </c>
      <c r="B46" s="14">
        <v>0</v>
      </c>
      <c r="C46" s="53">
        <v>0</v>
      </c>
      <c r="D46" s="79">
        <v>0</v>
      </c>
      <c r="E46" s="80">
        <f>C46-D46</f>
        <v>0</v>
      </c>
      <c r="F46" s="26">
        <f t="shared" si="0"/>
        <v>0</v>
      </c>
    </row>
    <row r="47" spans="1:6">
      <c r="A47" s="6"/>
      <c r="B47" s="14">
        <v>0</v>
      </c>
      <c r="C47" s="53"/>
      <c r="D47" s="79"/>
      <c r="E47" s="80"/>
      <c r="F47" s="26">
        <f t="shared" si="0"/>
        <v>0</v>
      </c>
    </row>
    <row r="48" spans="1:6">
      <c r="A48" s="6" t="s">
        <v>45</v>
      </c>
      <c r="B48" s="12">
        <v>0</v>
      </c>
      <c r="C48" s="53">
        <f>SUM(C28:C46)</f>
        <v>0</v>
      </c>
      <c r="D48" s="83">
        <f>SUM(D28:D46)</f>
        <v>0</v>
      </c>
      <c r="E48" s="80">
        <f>C48-D48</f>
        <v>0</v>
      </c>
      <c r="F48" s="26">
        <f t="shared" si="0"/>
        <v>0</v>
      </c>
    </row>
    <row r="49" spans="1:16">
      <c r="A49" s="7"/>
      <c r="B49" s="15">
        <v>0</v>
      </c>
      <c r="C49" s="29"/>
      <c r="D49" s="79"/>
      <c r="E49" s="80"/>
      <c r="F49" s="26">
        <f t="shared" si="0"/>
        <v>0</v>
      </c>
    </row>
    <row r="50" spans="1:16">
      <c r="A50" s="64" t="s">
        <v>23</v>
      </c>
      <c r="B50" s="78">
        <v>46971</v>
      </c>
      <c r="C50" s="29">
        <f>C14</f>
        <v>457</v>
      </c>
      <c r="D50" s="106">
        <f>D14</f>
        <v>14</v>
      </c>
      <c r="E50" s="93">
        <f>C50-D50</f>
        <v>443</v>
      </c>
      <c r="F50" s="78">
        <f>B50+E50</f>
        <v>47414</v>
      </c>
    </row>
    <row r="51" spans="1:16">
      <c r="A51" s="7" t="s">
        <v>67</v>
      </c>
      <c r="B51" s="78">
        <v>0</v>
      </c>
      <c r="C51" s="29">
        <f>C25</f>
        <v>0</v>
      </c>
      <c r="D51" s="106">
        <f>D25</f>
        <v>0</v>
      </c>
      <c r="E51" s="93">
        <f>C51-D51</f>
        <v>0</v>
      </c>
      <c r="F51" s="78">
        <f>B51+E51</f>
        <v>0</v>
      </c>
    </row>
    <row r="52" spans="1:16">
      <c r="A52" s="7" t="s">
        <v>68</v>
      </c>
      <c r="B52" s="78">
        <v>0</v>
      </c>
      <c r="C52" s="29">
        <f>C48</f>
        <v>0</v>
      </c>
      <c r="D52" s="106">
        <f>D48</f>
        <v>0</v>
      </c>
      <c r="E52" s="93">
        <f>C52-D52</f>
        <v>0</v>
      </c>
      <c r="F52" s="78">
        <f>B52+E52</f>
        <v>0</v>
      </c>
    </row>
    <row r="53" spans="1:16">
      <c r="A53" s="67" t="s">
        <v>3</v>
      </c>
      <c r="B53" s="78">
        <v>46971</v>
      </c>
      <c r="C53" s="29">
        <f>SUM(C50:C52)</f>
        <v>457</v>
      </c>
      <c r="D53" s="106">
        <f>SUM(D50:D52)</f>
        <v>14</v>
      </c>
      <c r="E53" s="93">
        <f>C53-D53</f>
        <v>443</v>
      </c>
      <c r="F53" s="78">
        <f>B53+E53</f>
        <v>47414</v>
      </c>
    </row>
    <row r="54" spans="1:16">
      <c r="A54" s="8"/>
      <c r="B54" s="15">
        <v>0</v>
      </c>
      <c r="C54" s="29"/>
      <c r="D54" s="79"/>
      <c r="E54" s="80"/>
      <c r="F54" s="26">
        <f t="shared" si="0"/>
        <v>0</v>
      </c>
    </row>
    <row r="55" spans="1:16">
      <c r="A55" s="40" t="s">
        <v>30</v>
      </c>
      <c r="B55" s="39">
        <v>0</v>
      </c>
      <c r="C55" s="78"/>
      <c r="D55" s="79"/>
      <c r="E55" s="80"/>
      <c r="F55" s="26">
        <f t="shared" si="0"/>
        <v>0</v>
      </c>
    </row>
    <row r="56" spans="1:16">
      <c r="A56" s="70" t="s">
        <v>31</v>
      </c>
      <c r="B56" s="42">
        <v>141</v>
      </c>
      <c r="C56" s="78">
        <v>1</v>
      </c>
      <c r="D56" s="79">
        <v>16</v>
      </c>
      <c r="E56" s="80">
        <f>C56-D56</f>
        <v>-15</v>
      </c>
      <c r="F56" s="26">
        <f t="shared" si="0"/>
        <v>126</v>
      </c>
    </row>
    <row r="57" spans="1:16">
      <c r="A57" s="70" t="s">
        <v>32</v>
      </c>
      <c r="B57" s="42">
        <v>8</v>
      </c>
      <c r="C57" s="81">
        <v>0</v>
      </c>
      <c r="D57" s="79">
        <v>0</v>
      </c>
      <c r="E57" s="80">
        <f>C57-D57</f>
        <v>0</v>
      </c>
      <c r="F57" s="26">
        <f>B57+E57</f>
        <v>8</v>
      </c>
    </row>
    <row r="58" spans="1:16">
      <c r="A58" s="88" t="s">
        <v>46</v>
      </c>
      <c r="B58" s="42">
        <v>1598</v>
      </c>
      <c r="C58" s="81">
        <v>213</v>
      </c>
      <c r="D58" s="79"/>
      <c r="E58" s="80">
        <v>213</v>
      </c>
      <c r="F58" s="26">
        <f>B58+E58</f>
        <v>1811</v>
      </c>
    </row>
    <row r="59" spans="1:16">
      <c r="A59" s="88" t="s">
        <v>47</v>
      </c>
      <c r="B59" s="42">
        <v>0</v>
      </c>
      <c r="C59" s="81">
        <v>0</v>
      </c>
      <c r="D59" s="79">
        <v>0</v>
      </c>
      <c r="E59" s="80">
        <f>C59-D59</f>
        <v>0</v>
      </c>
      <c r="F59" s="26">
        <f t="shared" si="0"/>
        <v>0</v>
      </c>
    </row>
    <row r="60" spans="1:16" s="54" customFormat="1">
      <c r="A60" s="70" t="s">
        <v>3</v>
      </c>
      <c r="B60" s="42">
        <v>1747</v>
      </c>
      <c r="C60" s="81">
        <f>SUM(C56:C59)</f>
        <v>214</v>
      </c>
      <c r="D60" s="79">
        <f>SUM(D56:D59)</f>
        <v>16</v>
      </c>
      <c r="E60" s="80">
        <f>SUM(E56:E59)</f>
        <v>198</v>
      </c>
      <c r="F60" s="26">
        <f>B60+E60</f>
        <v>1945</v>
      </c>
      <c r="P60" s="57"/>
    </row>
    <row r="61" spans="1:16">
      <c r="F61" s="26"/>
    </row>
    <row r="62" spans="1:16">
      <c r="F62" s="26"/>
    </row>
    <row r="63" spans="1:16">
      <c r="F63" s="26"/>
    </row>
    <row r="64" spans="1:16">
      <c r="F64" s="26"/>
    </row>
    <row r="65" spans="3:6">
      <c r="F65" s="26"/>
    </row>
    <row r="66" spans="3:6" s="7" customFormat="1">
      <c r="C66" s="81"/>
      <c r="D66" s="82"/>
      <c r="E66" s="84"/>
      <c r="F66" s="26"/>
    </row>
    <row r="67" spans="3:6" s="7" customFormat="1">
      <c r="C67" s="81"/>
      <c r="D67" s="82"/>
      <c r="E67" s="84"/>
      <c r="F67" s="26"/>
    </row>
    <row r="68" spans="3:6" s="7" customFormat="1">
      <c r="C68" s="81"/>
      <c r="D68" s="82"/>
      <c r="E68" s="84"/>
      <c r="F68" s="26"/>
    </row>
    <row r="69" spans="3:6" s="7" customFormat="1">
      <c r="C69" s="81"/>
      <c r="D69" s="82"/>
      <c r="E69" s="84"/>
      <c r="F69" s="26"/>
    </row>
    <row r="70" spans="3:6" s="7" customFormat="1">
      <c r="C70" s="81"/>
      <c r="D70" s="82"/>
      <c r="E70" s="84"/>
      <c r="F70" s="26"/>
    </row>
    <row r="71" spans="3:6" s="7" customFormat="1">
      <c r="C71" s="81"/>
      <c r="D71" s="82"/>
      <c r="E71" s="84"/>
      <c r="F71" s="3"/>
    </row>
    <row r="72" spans="3:6" s="7" customFormat="1">
      <c r="C72" s="81"/>
      <c r="D72" s="82"/>
      <c r="E72" s="84"/>
      <c r="F72" s="3"/>
    </row>
    <row r="73" spans="3:6" s="7" customFormat="1">
      <c r="C73" s="81"/>
      <c r="D73" s="82"/>
      <c r="E73" s="84"/>
      <c r="F73" s="3"/>
    </row>
    <row r="74" spans="3:6" s="7" customFormat="1">
      <c r="C74" s="81"/>
      <c r="D74" s="82"/>
      <c r="E74" s="84"/>
      <c r="F74" s="3"/>
    </row>
    <row r="75" spans="3:6" s="7" customFormat="1">
      <c r="C75" s="81"/>
      <c r="D75" s="82"/>
      <c r="E75" s="84"/>
      <c r="F75" s="3"/>
    </row>
    <row r="76" spans="3:6" s="7" customFormat="1">
      <c r="C76" s="81"/>
      <c r="D76" s="82"/>
      <c r="E76" s="84"/>
      <c r="F76" s="3"/>
    </row>
    <row r="77" spans="3:6" s="3" customFormat="1">
      <c r="C77" s="81"/>
      <c r="D77" s="82"/>
      <c r="E77" s="84"/>
    </row>
    <row r="78" spans="3:6" s="7" customFormat="1">
      <c r="C78" s="81"/>
      <c r="D78" s="82"/>
      <c r="E78" s="84"/>
      <c r="F78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61" bottom="0.81" header="0.28999999999999998" footer="0.5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2" type="noConversion"/>
  <printOptions horizontalCentered="1" gridLines="1"/>
  <pageMargins left="0.42" right="0.46" top="0.61" bottom="0.81" header="0.28999999999999998" footer="0.5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Zero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9" sqref="C29"/>
    </sheetView>
  </sheetViews>
  <sheetFormatPr defaultColWidth="10.85546875" defaultRowHeight="12.75"/>
  <cols>
    <col min="1" max="1" width="30.28515625" style="3" bestFit="1" customWidth="1"/>
    <col min="2" max="2" width="11.28515625" style="3" customWidth="1"/>
    <col min="3" max="3" width="11.28515625" style="81" customWidth="1"/>
    <col min="4" max="4" width="11.28515625" style="82" customWidth="1"/>
    <col min="5" max="5" width="11.28515625" style="94" customWidth="1"/>
    <col min="6" max="6" width="11.28515625" style="3" customWidth="1"/>
    <col min="7" max="16384" width="10.85546875" style="36"/>
  </cols>
  <sheetData>
    <row r="1" spans="1:16">
      <c r="A1" s="2" t="s">
        <v>9</v>
      </c>
      <c r="B1" s="25" t="s">
        <v>26</v>
      </c>
      <c r="C1" s="71" t="s">
        <v>27</v>
      </c>
      <c r="D1" s="72" t="s">
        <v>28</v>
      </c>
      <c r="E1" s="166" t="s">
        <v>40</v>
      </c>
      <c r="F1" s="28" t="s">
        <v>26</v>
      </c>
      <c r="G1" s="1"/>
    </row>
    <row r="2" spans="1:16" s="17" customFormat="1">
      <c r="A2" s="2"/>
      <c r="B2" s="31" t="s">
        <v>56</v>
      </c>
      <c r="C2" s="74" t="s">
        <v>69</v>
      </c>
      <c r="D2" s="74" t="s">
        <v>69</v>
      </c>
      <c r="E2" s="167" t="s">
        <v>69</v>
      </c>
      <c r="F2" s="74" t="s">
        <v>69</v>
      </c>
    </row>
    <row r="3" spans="1:16" s="16" customFormat="1">
      <c r="A3" s="2" t="s">
        <v>12</v>
      </c>
      <c r="B3" s="36" t="s">
        <v>72</v>
      </c>
      <c r="C3" s="75"/>
      <c r="D3" s="76"/>
      <c r="E3" s="168"/>
      <c r="F3" s="27"/>
    </row>
    <row r="4" spans="1:16">
      <c r="A4" s="51" t="s">
        <v>0</v>
      </c>
      <c r="B4" s="5"/>
      <c r="C4" s="78">
        <v>231</v>
      </c>
      <c r="D4" s="79">
        <v>5964</v>
      </c>
      <c r="E4" s="100">
        <f>C4-D4</f>
        <v>-5733</v>
      </c>
      <c r="F4" s="26"/>
    </row>
    <row r="5" spans="1:16">
      <c r="A5" s="51"/>
      <c r="B5" s="5">
        <v>0</v>
      </c>
      <c r="C5" s="78"/>
      <c r="D5" s="79"/>
      <c r="E5" s="100"/>
      <c r="F5" s="26">
        <f t="shared" ref="F5:F59" si="0">B5+E5</f>
        <v>0</v>
      </c>
    </row>
    <row r="6" spans="1:16">
      <c r="A6" s="51" t="s">
        <v>2</v>
      </c>
      <c r="B6" s="5"/>
      <c r="C6" s="78">
        <v>0</v>
      </c>
      <c r="D6" s="79">
        <v>234</v>
      </c>
      <c r="E6" s="100">
        <f>C6-D6</f>
        <v>-234</v>
      </c>
      <c r="F6" s="26"/>
    </row>
    <row r="7" spans="1:16">
      <c r="A7" s="51"/>
      <c r="B7" s="5">
        <v>0</v>
      </c>
      <c r="C7" s="78"/>
      <c r="D7" s="79"/>
      <c r="E7" s="100"/>
      <c r="F7" s="26">
        <f t="shared" si="0"/>
        <v>0</v>
      </c>
    </row>
    <row r="8" spans="1:16">
      <c r="A8" s="51" t="s">
        <v>11</v>
      </c>
      <c r="B8" s="5"/>
      <c r="C8" s="78">
        <v>0</v>
      </c>
      <c r="D8" s="79">
        <v>0</v>
      </c>
      <c r="E8" s="100">
        <f>C8-D8</f>
        <v>0</v>
      </c>
      <c r="F8" s="26"/>
    </row>
    <row r="9" spans="1:16" s="37" customFormat="1">
      <c r="A9" s="51"/>
      <c r="B9" s="5"/>
      <c r="C9" s="78"/>
      <c r="D9" s="79"/>
      <c r="E9" s="100">
        <f>C9-D9</f>
        <v>0</v>
      </c>
      <c r="F9" s="26"/>
    </row>
    <row r="10" spans="1:16" s="54" customFormat="1">
      <c r="A10" s="51" t="s">
        <v>60</v>
      </c>
      <c r="B10" s="78"/>
      <c r="C10" s="78">
        <v>0</v>
      </c>
      <c r="D10" s="79">
        <v>1</v>
      </c>
      <c r="E10" s="100">
        <f>C10-D10</f>
        <v>-1</v>
      </c>
      <c r="F10" s="26"/>
      <c r="G10" s="60"/>
      <c r="H10" s="60"/>
      <c r="I10" s="60"/>
      <c r="J10" s="60"/>
      <c r="K10" s="60"/>
      <c r="L10" s="60"/>
      <c r="M10" s="60"/>
      <c r="N10" s="56"/>
      <c r="O10" s="59"/>
      <c r="P10" s="57"/>
    </row>
    <row r="11" spans="1:16" s="54" customFormat="1">
      <c r="A11" s="1"/>
      <c r="B11" s="78"/>
      <c r="C11" s="78"/>
      <c r="D11" s="79"/>
      <c r="E11" s="100">
        <f>C11-D11</f>
        <v>0</v>
      </c>
      <c r="F11" s="26"/>
      <c r="G11" s="60"/>
      <c r="H11" s="60"/>
      <c r="I11" s="60"/>
      <c r="J11" s="60"/>
      <c r="K11" s="60"/>
      <c r="L11" s="60"/>
      <c r="M11" s="60"/>
      <c r="N11" s="56"/>
      <c r="O11" s="59"/>
      <c r="P11" s="57"/>
    </row>
    <row r="12" spans="1:16" s="54" customFormat="1">
      <c r="A12" s="51" t="s">
        <v>61</v>
      </c>
      <c r="B12" s="78"/>
      <c r="C12" s="78">
        <v>0</v>
      </c>
      <c r="D12" s="79">
        <v>1</v>
      </c>
      <c r="E12" s="100">
        <f>C12-D12</f>
        <v>-1</v>
      </c>
      <c r="F12" s="26"/>
      <c r="G12" s="60"/>
      <c r="H12" s="60"/>
      <c r="I12" s="60"/>
      <c r="J12" s="60"/>
      <c r="K12" s="60"/>
      <c r="L12" s="60"/>
      <c r="M12" s="60"/>
      <c r="N12" s="56"/>
      <c r="O12" s="59"/>
      <c r="P12" s="57"/>
    </row>
    <row r="13" spans="1:16">
      <c r="A13" s="1"/>
      <c r="B13" s="5"/>
      <c r="C13" s="78"/>
      <c r="D13" s="79"/>
      <c r="E13" s="100"/>
      <c r="F13" s="26">
        <f t="shared" si="0"/>
        <v>0</v>
      </c>
    </row>
    <row r="14" spans="1:16">
      <c r="A14" s="1" t="s">
        <v>43</v>
      </c>
      <c r="B14" s="5">
        <v>169053</v>
      </c>
      <c r="C14" s="78">
        <f>SUM(C4:C12)</f>
        <v>231</v>
      </c>
      <c r="D14" s="79">
        <f>SUM(D4:D12)</f>
        <v>6200</v>
      </c>
      <c r="E14" s="100">
        <f>C14-D14</f>
        <v>-5969</v>
      </c>
      <c r="F14" s="26">
        <f t="shared" si="0"/>
        <v>163084</v>
      </c>
    </row>
    <row r="15" spans="1:16">
      <c r="A15" s="1"/>
      <c r="B15" s="5">
        <v>0</v>
      </c>
      <c r="C15" s="78"/>
      <c r="D15" s="79"/>
      <c r="E15" s="100"/>
      <c r="F15" s="26">
        <f t="shared" si="0"/>
        <v>0</v>
      </c>
    </row>
    <row r="16" spans="1:16">
      <c r="A16" s="2" t="s">
        <v>1</v>
      </c>
      <c r="B16" s="5">
        <v>0</v>
      </c>
      <c r="C16" s="78"/>
      <c r="D16" s="79"/>
      <c r="E16" s="100"/>
      <c r="F16" s="26">
        <f t="shared" si="0"/>
        <v>0</v>
      </c>
    </row>
    <row r="17" spans="1:8">
      <c r="A17" s="51" t="s">
        <v>24</v>
      </c>
      <c r="B17" s="5">
        <v>790</v>
      </c>
      <c r="C17" s="78">
        <v>0</v>
      </c>
      <c r="D17" s="169">
        <v>790</v>
      </c>
      <c r="E17" s="100">
        <f>C17-D17</f>
        <v>-790</v>
      </c>
      <c r="F17" s="26">
        <f t="shared" si="0"/>
        <v>0</v>
      </c>
    </row>
    <row r="18" spans="1:8">
      <c r="A18" s="51"/>
      <c r="B18" s="5">
        <v>0</v>
      </c>
      <c r="C18" s="78"/>
      <c r="D18" s="169">
        <v>0</v>
      </c>
      <c r="E18" s="100"/>
      <c r="F18" s="26">
        <f t="shared" si="0"/>
        <v>0</v>
      </c>
    </row>
    <row r="19" spans="1:8">
      <c r="A19" s="51" t="s">
        <v>25</v>
      </c>
      <c r="B19" s="5">
        <v>11937</v>
      </c>
      <c r="C19" s="78">
        <v>0</v>
      </c>
      <c r="D19" s="169">
        <v>11937</v>
      </c>
      <c r="E19" s="100">
        <f t="shared" ref="E19:E25" si="1">C19-D19</f>
        <v>-11937</v>
      </c>
      <c r="F19" s="26">
        <f t="shared" si="0"/>
        <v>0</v>
      </c>
    </row>
    <row r="20" spans="1:8">
      <c r="A20" s="51"/>
      <c r="B20" s="3">
        <v>0</v>
      </c>
      <c r="D20" s="170">
        <v>0</v>
      </c>
      <c r="E20" s="100">
        <f t="shared" si="1"/>
        <v>0</v>
      </c>
      <c r="F20" s="26">
        <f t="shared" si="0"/>
        <v>0</v>
      </c>
    </row>
    <row r="21" spans="1:8">
      <c r="A21" s="52" t="s">
        <v>41</v>
      </c>
      <c r="B21" s="11">
        <v>24</v>
      </c>
      <c r="C21" s="53"/>
      <c r="D21" s="171">
        <v>24</v>
      </c>
      <c r="E21" s="100">
        <f t="shared" si="1"/>
        <v>-24</v>
      </c>
      <c r="F21" s="26">
        <f t="shared" si="0"/>
        <v>0</v>
      </c>
    </row>
    <row r="22" spans="1:8">
      <c r="A22" s="52"/>
      <c r="B22" s="11">
        <v>0</v>
      </c>
      <c r="C22" s="53"/>
      <c r="D22" s="171">
        <v>0</v>
      </c>
      <c r="E22" s="100">
        <f t="shared" si="1"/>
        <v>0</v>
      </c>
      <c r="F22" s="26">
        <f t="shared" si="0"/>
        <v>0</v>
      </c>
    </row>
    <row r="23" spans="1:8">
      <c r="A23" s="52" t="s">
        <v>42</v>
      </c>
      <c r="B23" s="11">
        <v>74</v>
      </c>
      <c r="C23" s="53"/>
      <c r="D23" s="171">
        <v>74</v>
      </c>
      <c r="E23" s="100">
        <f t="shared" si="1"/>
        <v>-74</v>
      </c>
      <c r="F23" s="26">
        <f t="shared" si="0"/>
        <v>0</v>
      </c>
    </row>
    <row r="24" spans="1:8">
      <c r="A24" s="52"/>
      <c r="B24" s="11">
        <v>0</v>
      </c>
      <c r="C24" s="53"/>
      <c r="D24" s="171">
        <v>0</v>
      </c>
      <c r="E24" s="100">
        <f t="shared" si="1"/>
        <v>0</v>
      </c>
      <c r="F24" s="26">
        <f t="shared" si="0"/>
        <v>0</v>
      </c>
    </row>
    <row r="25" spans="1:8">
      <c r="A25" s="1" t="s">
        <v>44</v>
      </c>
      <c r="B25" s="11">
        <f>SUM(B17:B24)</f>
        <v>12825</v>
      </c>
      <c r="C25" s="53">
        <f>SUM(C17,C19,C21,C23)</f>
        <v>0</v>
      </c>
      <c r="D25" s="171">
        <v>12825</v>
      </c>
      <c r="E25" s="100">
        <f t="shared" si="1"/>
        <v>-12825</v>
      </c>
      <c r="F25" s="26">
        <f t="shared" si="0"/>
        <v>0</v>
      </c>
    </row>
    <row r="26" spans="1:8">
      <c r="A26" s="1"/>
      <c r="B26" s="11">
        <v>0</v>
      </c>
      <c r="C26" s="53"/>
      <c r="D26" s="83"/>
      <c r="E26" s="100"/>
      <c r="F26" s="26">
        <f t="shared" si="0"/>
        <v>0</v>
      </c>
    </row>
    <row r="27" spans="1:8">
      <c r="A27" s="2" t="s">
        <v>19</v>
      </c>
      <c r="B27" s="5">
        <v>0</v>
      </c>
      <c r="C27" s="53"/>
      <c r="D27" s="83"/>
      <c r="E27" s="100"/>
      <c r="F27" s="26">
        <f t="shared" si="0"/>
        <v>0</v>
      </c>
    </row>
    <row r="28" spans="1:8" s="16" customFormat="1">
      <c r="A28" s="51" t="s">
        <v>16</v>
      </c>
      <c r="B28" s="102">
        <v>83</v>
      </c>
      <c r="C28" s="103">
        <v>3</v>
      </c>
      <c r="D28" s="79">
        <v>0</v>
      </c>
      <c r="E28" s="94">
        <f>F28-B28</f>
        <v>3</v>
      </c>
      <c r="F28" s="26">
        <v>86</v>
      </c>
      <c r="H28" s="26"/>
    </row>
    <row r="29" spans="1:8" s="16" customFormat="1">
      <c r="A29" s="51"/>
      <c r="B29" s="5">
        <v>0</v>
      </c>
      <c r="C29" s="53"/>
      <c r="D29" s="79"/>
      <c r="E29" s="94"/>
      <c r="F29" s="26"/>
      <c r="H29" s="26"/>
    </row>
    <row r="30" spans="1:8" s="16" customFormat="1">
      <c r="A30" s="51" t="s">
        <v>15</v>
      </c>
      <c r="B30" s="5">
        <v>478</v>
      </c>
      <c r="C30" s="53">
        <v>0</v>
      </c>
      <c r="D30" s="79">
        <v>449</v>
      </c>
      <c r="E30" s="94">
        <f t="shared" ref="E30:E38" si="2">F30-B30</f>
        <v>-449</v>
      </c>
      <c r="F30" s="26">
        <v>29</v>
      </c>
      <c r="H30" s="26"/>
    </row>
    <row r="31" spans="1:8" s="16" customFormat="1">
      <c r="A31" s="51"/>
      <c r="B31" s="5">
        <v>0</v>
      </c>
      <c r="C31" s="53"/>
      <c r="D31" s="79"/>
      <c r="E31" s="94"/>
      <c r="F31" s="26"/>
      <c r="H31" s="26"/>
    </row>
    <row r="32" spans="1:8">
      <c r="A32" s="51" t="s">
        <v>14</v>
      </c>
      <c r="B32" s="5">
        <v>4521</v>
      </c>
      <c r="C32" s="53">
        <v>0</v>
      </c>
      <c r="D32" s="79">
        <v>4508</v>
      </c>
      <c r="E32" s="94">
        <f t="shared" si="2"/>
        <v>-4508</v>
      </c>
      <c r="F32" s="26">
        <v>13</v>
      </c>
      <c r="H32" s="26"/>
    </row>
    <row r="33" spans="1:8">
      <c r="A33" s="51"/>
      <c r="B33" s="5">
        <v>0</v>
      </c>
      <c r="C33" s="53"/>
      <c r="D33" s="79"/>
      <c r="F33" s="26">
        <f t="shared" si="0"/>
        <v>0</v>
      </c>
      <c r="H33" s="26"/>
    </row>
    <row r="34" spans="1:8">
      <c r="A34" s="51" t="s">
        <v>13</v>
      </c>
      <c r="B34" s="5">
        <v>67</v>
      </c>
      <c r="C34" s="53">
        <v>0</v>
      </c>
      <c r="D34" s="79">
        <v>28</v>
      </c>
      <c r="E34" s="94">
        <f t="shared" si="2"/>
        <v>-28</v>
      </c>
      <c r="F34" s="26">
        <v>39</v>
      </c>
      <c r="H34" s="26"/>
    </row>
    <row r="35" spans="1:8">
      <c r="A35" s="51"/>
      <c r="B35" s="5">
        <v>0</v>
      </c>
      <c r="C35" s="53"/>
      <c r="D35" s="79"/>
      <c r="F35" s="26"/>
      <c r="H35" s="26"/>
    </row>
    <row r="36" spans="1:8">
      <c r="A36" s="51" t="s">
        <v>57</v>
      </c>
      <c r="B36" s="5">
        <v>87</v>
      </c>
      <c r="C36" s="53">
        <v>0</v>
      </c>
      <c r="D36" s="79">
        <v>84</v>
      </c>
      <c r="E36" s="94">
        <f t="shared" si="2"/>
        <v>-84</v>
      </c>
      <c r="F36" s="26">
        <v>3</v>
      </c>
      <c r="H36" s="26"/>
    </row>
    <row r="37" spans="1:8">
      <c r="A37" s="51"/>
      <c r="B37" s="5">
        <v>0</v>
      </c>
      <c r="C37" s="53"/>
      <c r="D37" s="79"/>
      <c r="F37" s="26"/>
      <c r="H37" s="26"/>
    </row>
    <row r="38" spans="1:8">
      <c r="A38" s="51" t="s">
        <v>6</v>
      </c>
      <c r="B38" s="5">
        <v>19563</v>
      </c>
      <c r="C38" s="53">
        <v>0</v>
      </c>
      <c r="D38" s="79">
        <v>19479</v>
      </c>
      <c r="E38" s="94">
        <f t="shared" si="2"/>
        <v>-19479</v>
      </c>
      <c r="F38" s="26">
        <v>84</v>
      </c>
      <c r="H38" s="26"/>
    </row>
    <row r="39" spans="1:8">
      <c r="A39" s="51"/>
      <c r="B39" s="5">
        <v>0</v>
      </c>
      <c r="C39" s="53"/>
      <c r="D39" s="79"/>
      <c r="F39" s="26"/>
    </row>
    <row r="40" spans="1:8">
      <c r="A40" s="51" t="s">
        <v>58</v>
      </c>
      <c r="B40" s="5">
        <v>2</v>
      </c>
      <c r="C40" s="53">
        <v>0</v>
      </c>
      <c r="D40" s="79">
        <v>0</v>
      </c>
      <c r="E40" s="94">
        <v>0</v>
      </c>
      <c r="F40" s="26">
        <f t="shared" si="0"/>
        <v>2</v>
      </c>
    </row>
    <row r="41" spans="1:8">
      <c r="A41" s="51"/>
      <c r="B41" s="5">
        <v>0</v>
      </c>
      <c r="C41" s="53"/>
      <c r="D41" s="79"/>
      <c r="E41" s="100"/>
      <c r="F41" s="26">
        <f t="shared" si="0"/>
        <v>0</v>
      </c>
    </row>
    <row r="42" spans="1:8">
      <c r="A42" s="51" t="s">
        <v>17</v>
      </c>
      <c r="B42" s="5">
        <v>0</v>
      </c>
      <c r="C42" s="53">
        <v>0</v>
      </c>
      <c r="D42" s="86">
        <v>0</v>
      </c>
      <c r="E42" s="100">
        <f>C42-D42</f>
        <v>0</v>
      </c>
      <c r="F42" s="26">
        <f t="shared" si="0"/>
        <v>0</v>
      </c>
    </row>
    <row r="43" spans="1:8">
      <c r="A43" s="51"/>
      <c r="B43" s="5">
        <v>0</v>
      </c>
      <c r="C43" s="53"/>
      <c r="D43" s="79"/>
      <c r="E43" s="100"/>
      <c r="F43" s="26">
        <f t="shared" si="0"/>
        <v>0</v>
      </c>
    </row>
    <row r="44" spans="1:8">
      <c r="A44" s="51" t="s">
        <v>18</v>
      </c>
      <c r="B44" s="5">
        <v>0</v>
      </c>
      <c r="C44" s="53">
        <v>0</v>
      </c>
      <c r="D44" s="79">
        <v>0</v>
      </c>
      <c r="E44" s="100">
        <f>C44-D44</f>
        <v>0</v>
      </c>
      <c r="F44" s="26">
        <f t="shared" si="0"/>
        <v>0</v>
      </c>
    </row>
    <row r="45" spans="1:8">
      <c r="A45" s="51"/>
      <c r="B45" s="14">
        <v>0</v>
      </c>
      <c r="C45" s="53"/>
      <c r="D45" s="79"/>
      <c r="E45" s="100"/>
      <c r="F45" s="26">
        <f t="shared" si="0"/>
        <v>0</v>
      </c>
    </row>
    <row r="46" spans="1:8">
      <c r="A46" s="51" t="s">
        <v>4</v>
      </c>
      <c r="B46" s="14">
        <v>753</v>
      </c>
      <c r="C46" s="53">
        <v>0</v>
      </c>
      <c r="D46" s="79">
        <v>738</v>
      </c>
      <c r="E46" s="100">
        <f>F46-B46</f>
        <v>-738</v>
      </c>
      <c r="F46" s="26">
        <v>15</v>
      </c>
    </row>
    <row r="47" spans="1:8">
      <c r="A47" s="6"/>
      <c r="B47" s="14">
        <v>0</v>
      </c>
      <c r="C47" s="53"/>
      <c r="D47" s="79"/>
      <c r="E47" s="100"/>
      <c r="F47" s="26">
        <f t="shared" si="0"/>
        <v>0</v>
      </c>
    </row>
    <row r="48" spans="1:8">
      <c r="A48" s="6" t="s">
        <v>45</v>
      </c>
      <c r="B48" s="12">
        <v>25434</v>
      </c>
      <c r="C48" s="53">
        <f>SUM(C28:C46)</f>
        <v>3</v>
      </c>
      <c r="D48" s="83">
        <f>SUM(D28:D46)</f>
        <v>25286</v>
      </c>
      <c r="E48" s="100">
        <f>C48-D48</f>
        <v>-25283</v>
      </c>
      <c r="F48" s="26">
        <f>B48+E48</f>
        <v>151</v>
      </c>
      <c r="G48" s="53"/>
    </row>
    <row r="49" spans="1:16">
      <c r="A49" s="7"/>
      <c r="B49" s="15">
        <v>0</v>
      </c>
      <c r="C49" s="29"/>
      <c r="D49" s="79"/>
      <c r="E49" s="100"/>
      <c r="F49" s="26">
        <f t="shared" si="0"/>
        <v>0</v>
      </c>
    </row>
    <row r="50" spans="1:16">
      <c r="A50" s="64" t="s">
        <v>23</v>
      </c>
      <c r="B50" s="5">
        <v>169053</v>
      </c>
      <c r="C50" s="29">
        <f>C14</f>
        <v>231</v>
      </c>
      <c r="D50" s="106">
        <f>D14</f>
        <v>6200</v>
      </c>
      <c r="E50" s="93">
        <f>C50-D50</f>
        <v>-5969</v>
      </c>
      <c r="F50" s="78">
        <f>B50+E50</f>
        <v>163084</v>
      </c>
      <c r="G50" s="29"/>
    </row>
    <row r="51" spans="1:16">
      <c r="A51" s="7" t="s">
        <v>67</v>
      </c>
      <c r="B51" s="78">
        <v>12825</v>
      </c>
      <c r="C51" s="29">
        <f>C25</f>
        <v>0</v>
      </c>
      <c r="D51" s="106">
        <f>D25</f>
        <v>12825</v>
      </c>
      <c r="E51" s="93">
        <f>C51-D51</f>
        <v>-12825</v>
      </c>
      <c r="F51" s="78">
        <f>B51+E51</f>
        <v>0</v>
      </c>
      <c r="G51" s="29"/>
    </row>
    <row r="52" spans="1:16">
      <c r="A52" s="7" t="s">
        <v>68</v>
      </c>
      <c r="B52" s="78">
        <v>25434</v>
      </c>
      <c r="C52" s="29">
        <f>C48</f>
        <v>3</v>
      </c>
      <c r="D52" s="106">
        <f>D48</f>
        <v>25286</v>
      </c>
      <c r="E52" s="93">
        <f>C52-D52</f>
        <v>-25283</v>
      </c>
      <c r="F52" s="78">
        <f>B52+E52</f>
        <v>151</v>
      </c>
      <c r="G52" s="29"/>
    </row>
    <row r="53" spans="1:16">
      <c r="A53" s="67" t="s">
        <v>3</v>
      </c>
      <c r="B53" s="78">
        <v>191392</v>
      </c>
      <c r="C53" s="29">
        <f>SUM(C50:C52)</f>
        <v>234</v>
      </c>
      <c r="D53" s="106">
        <f>SUM(D50:D52)</f>
        <v>44311</v>
      </c>
      <c r="E53" s="93">
        <f>C53-D53</f>
        <v>-44077</v>
      </c>
      <c r="F53" s="78">
        <f>B53+E53</f>
        <v>147315</v>
      </c>
      <c r="G53" s="29"/>
    </row>
    <row r="54" spans="1:16">
      <c r="A54" s="8"/>
      <c r="B54" s="15">
        <v>0</v>
      </c>
      <c r="C54" s="29"/>
      <c r="D54" s="79"/>
      <c r="E54" s="100"/>
      <c r="F54" s="26">
        <f t="shared" si="0"/>
        <v>0</v>
      </c>
    </row>
    <row r="55" spans="1:16">
      <c r="A55" s="40" t="s">
        <v>30</v>
      </c>
      <c r="B55" s="24">
        <v>0</v>
      </c>
      <c r="C55" s="78"/>
      <c r="D55" s="79"/>
      <c r="E55" s="100"/>
      <c r="F55" s="26">
        <f t="shared" si="0"/>
        <v>0</v>
      </c>
    </row>
    <row r="56" spans="1:16">
      <c r="A56" s="70" t="s">
        <v>31</v>
      </c>
      <c r="B56" s="42">
        <v>569</v>
      </c>
      <c r="C56" s="78">
        <v>0</v>
      </c>
      <c r="D56" s="79">
        <v>14</v>
      </c>
      <c r="E56" s="100">
        <f>C56-D56</f>
        <v>-14</v>
      </c>
      <c r="F56" s="26">
        <f t="shared" si="0"/>
        <v>555</v>
      </c>
    </row>
    <row r="57" spans="1:16">
      <c r="A57" s="70" t="s">
        <v>32</v>
      </c>
      <c r="B57" s="42">
        <v>1</v>
      </c>
      <c r="C57" s="81">
        <v>0</v>
      </c>
      <c r="D57" s="79">
        <v>0</v>
      </c>
      <c r="E57" s="100">
        <f>C57-D57</f>
        <v>0</v>
      </c>
      <c r="F57" s="26">
        <f>B57+E57</f>
        <v>1</v>
      </c>
    </row>
    <row r="58" spans="1:16">
      <c r="A58" s="88" t="s">
        <v>46</v>
      </c>
      <c r="B58" s="42">
        <v>5790</v>
      </c>
      <c r="C58" s="81">
        <v>1007</v>
      </c>
      <c r="D58" s="79"/>
      <c r="E58" s="100">
        <v>1007</v>
      </c>
      <c r="F58" s="26">
        <f>B58+E58</f>
        <v>6797</v>
      </c>
    </row>
    <row r="59" spans="1:16">
      <c r="A59" s="88" t="s">
        <v>47</v>
      </c>
      <c r="B59" s="42">
        <v>0</v>
      </c>
      <c r="C59" s="81">
        <v>0</v>
      </c>
      <c r="D59" s="79">
        <v>0</v>
      </c>
      <c r="E59" s="100">
        <f>C59-D59</f>
        <v>0</v>
      </c>
      <c r="F59" s="26">
        <f t="shared" si="0"/>
        <v>0</v>
      </c>
    </row>
    <row r="60" spans="1:16" s="54" customFormat="1">
      <c r="A60" s="70" t="s">
        <v>3</v>
      </c>
      <c r="B60" s="42">
        <v>6360</v>
      </c>
      <c r="C60" s="81">
        <f>SUM(C56:C59)</f>
        <v>1007</v>
      </c>
      <c r="D60" s="79">
        <f>SUM(D56:D59)</f>
        <v>14</v>
      </c>
      <c r="E60" s="100">
        <f>SUM(E56:E59)</f>
        <v>993</v>
      </c>
      <c r="F60" s="26">
        <f>B60+E60</f>
        <v>7353</v>
      </c>
      <c r="P60" s="57"/>
    </row>
    <row r="61" spans="1:16">
      <c r="F61" s="26"/>
    </row>
    <row r="62" spans="1:16">
      <c r="F62" s="26"/>
    </row>
    <row r="63" spans="1:16">
      <c r="D63" s="82" t="s">
        <v>74</v>
      </c>
      <c r="F63" s="26"/>
    </row>
    <row r="64" spans="1:16">
      <c r="F64" s="26"/>
    </row>
    <row r="65" spans="1:6">
      <c r="F65" s="26"/>
    </row>
    <row r="66" spans="1:6" s="14" customFormat="1">
      <c r="A66" s="3"/>
      <c r="B66" s="3"/>
      <c r="C66" s="81"/>
      <c r="D66" s="82"/>
      <c r="E66" s="94"/>
      <c r="F66" s="26"/>
    </row>
    <row r="67" spans="1:6" s="14" customFormat="1">
      <c r="A67" s="3"/>
      <c r="B67" s="3"/>
      <c r="C67" s="81"/>
      <c r="D67" s="82"/>
      <c r="E67" s="94"/>
      <c r="F67" s="26"/>
    </row>
    <row r="68" spans="1:6" s="14" customFormat="1">
      <c r="A68" s="3"/>
      <c r="B68" s="3"/>
      <c r="C68" s="81"/>
      <c r="D68" s="82"/>
      <c r="E68" s="94"/>
      <c r="F68" s="26"/>
    </row>
    <row r="69" spans="1:6" s="14" customFormat="1">
      <c r="A69" s="3"/>
      <c r="B69" s="3"/>
      <c r="C69" s="81"/>
      <c r="D69" s="82"/>
      <c r="E69" s="94"/>
      <c r="F69" s="26"/>
    </row>
    <row r="70" spans="1:6" s="7" customFormat="1">
      <c r="A70" s="3"/>
      <c r="B70" s="3"/>
      <c r="C70" s="81"/>
      <c r="D70" s="82"/>
      <c r="E70" s="94"/>
      <c r="F70" s="26"/>
    </row>
    <row r="71" spans="1:6" s="7" customFormat="1">
      <c r="A71" s="3"/>
      <c r="B71" s="3"/>
      <c r="C71" s="81"/>
      <c r="D71" s="82"/>
      <c r="E71" s="94"/>
      <c r="F71" s="3"/>
    </row>
    <row r="72" spans="1:6" s="7" customFormat="1">
      <c r="A72" s="3"/>
      <c r="B72" s="3"/>
      <c r="C72" s="81"/>
      <c r="D72" s="82"/>
      <c r="E72" s="94"/>
      <c r="F72" s="3"/>
    </row>
    <row r="73" spans="1:6" s="7" customFormat="1">
      <c r="A73" s="3"/>
      <c r="B73" s="3"/>
      <c r="C73" s="81"/>
      <c r="D73" s="82"/>
      <c r="E73" s="94"/>
      <c r="F73" s="3"/>
    </row>
    <row r="74" spans="1:6" s="7" customFormat="1">
      <c r="A74" s="3"/>
      <c r="B74" s="3"/>
      <c r="C74" s="81"/>
      <c r="D74" s="82"/>
      <c r="E74" s="94"/>
      <c r="F74" s="3"/>
    </row>
    <row r="75" spans="1:6" s="7" customFormat="1">
      <c r="A75" s="3"/>
      <c r="B75" s="3"/>
      <c r="C75" s="81"/>
      <c r="D75" s="82"/>
      <c r="E75" s="94"/>
      <c r="F75" s="3"/>
    </row>
    <row r="76" spans="1:6" s="7" customFormat="1">
      <c r="A76" s="3"/>
      <c r="B76" s="3"/>
      <c r="C76" s="81"/>
      <c r="D76" s="82"/>
      <c r="E76" s="94"/>
      <c r="F76" s="3"/>
    </row>
    <row r="77" spans="1:6" s="3" customFormat="1">
      <c r="C77" s="81"/>
      <c r="D77" s="82"/>
      <c r="E77" s="94"/>
    </row>
    <row r="78" spans="1:6" s="7" customFormat="1">
      <c r="A78" s="3"/>
      <c r="B78" s="3"/>
      <c r="C78" s="81"/>
      <c r="D78" s="82"/>
      <c r="E78" s="94"/>
      <c r="F78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75" bottom="0.65" header="0.33" footer="0.34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2" type="noConversion"/>
  <printOptions horizontalCentered="1" gridLines="1"/>
  <pageMargins left="0.42" right="0.46" top="0.75" bottom="0.65" header="0.33" footer="0.34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Zero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ColWidth="11.42578125" defaultRowHeight="12.75"/>
  <cols>
    <col min="1" max="1" width="30.28515625" style="3" bestFit="1" customWidth="1"/>
    <col min="2" max="2" width="11.28515625" style="3" customWidth="1"/>
    <col min="3" max="3" width="11.28515625" style="81" customWidth="1"/>
    <col min="4" max="4" width="11.28515625" style="82" customWidth="1"/>
    <col min="5" max="5" width="11.28515625" style="84" customWidth="1"/>
    <col min="6" max="6" width="11.28515625" style="3" customWidth="1"/>
    <col min="7" max="16384" width="11.42578125" style="18"/>
  </cols>
  <sheetData>
    <row r="1" spans="1:16">
      <c r="A1" s="2" t="s">
        <v>21</v>
      </c>
      <c r="B1" s="25" t="s">
        <v>26</v>
      </c>
      <c r="C1" s="71" t="s">
        <v>27</v>
      </c>
      <c r="D1" s="72" t="s">
        <v>28</v>
      </c>
      <c r="E1" s="73" t="s">
        <v>40</v>
      </c>
      <c r="F1" s="28" t="s">
        <v>26</v>
      </c>
    </row>
    <row r="2" spans="1:16" s="3" customFormat="1">
      <c r="A2" s="2"/>
      <c r="B2" s="31" t="s">
        <v>56</v>
      </c>
      <c r="C2" s="74" t="s">
        <v>69</v>
      </c>
      <c r="D2" s="74" t="s">
        <v>69</v>
      </c>
      <c r="E2" s="74" t="s">
        <v>69</v>
      </c>
      <c r="F2" s="74" t="s">
        <v>69</v>
      </c>
    </row>
    <row r="3" spans="1:16" s="3" customFormat="1">
      <c r="A3" s="2" t="s">
        <v>12</v>
      </c>
      <c r="B3" s="4"/>
      <c r="C3" s="75"/>
      <c r="D3" s="76"/>
      <c r="E3" s="77"/>
      <c r="F3" s="27"/>
    </row>
    <row r="4" spans="1:16">
      <c r="A4" s="51" t="s">
        <v>0</v>
      </c>
      <c r="B4" s="5"/>
      <c r="C4" s="78">
        <v>288</v>
      </c>
      <c r="D4" s="79">
        <v>1012</v>
      </c>
      <c r="E4" s="80">
        <f>C4-D4</f>
        <v>-724</v>
      </c>
      <c r="F4" s="26"/>
    </row>
    <row r="5" spans="1:16">
      <c r="A5" s="51"/>
      <c r="B5" s="5">
        <v>0</v>
      </c>
      <c r="C5" s="78"/>
      <c r="D5" s="79"/>
      <c r="E5" s="80"/>
      <c r="F5" s="26">
        <f t="shared" ref="F5:F59" si="0">B5+E5</f>
        <v>0</v>
      </c>
    </row>
    <row r="6" spans="1:16">
      <c r="A6" s="51" t="s">
        <v>2</v>
      </c>
      <c r="B6" s="5"/>
      <c r="C6" s="78">
        <v>0</v>
      </c>
      <c r="D6" s="79">
        <v>4732</v>
      </c>
      <c r="E6" s="80">
        <f>C6-D6</f>
        <v>-4732</v>
      </c>
      <c r="F6" s="26"/>
    </row>
    <row r="7" spans="1:16">
      <c r="A7" s="51"/>
      <c r="B7" s="5">
        <v>0</v>
      </c>
      <c r="C7" s="78"/>
      <c r="D7" s="79"/>
      <c r="E7" s="80"/>
      <c r="F7" s="26">
        <f t="shared" si="0"/>
        <v>0</v>
      </c>
    </row>
    <row r="8" spans="1:16">
      <c r="A8" s="51" t="s">
        <v>11</v>
      </c>
      <c r="B8" s="5"/>
      <c r="C8" s="78">
        <v>0</v>
      </c>
      <c r="D8" s="79">
        <v>0</v>
      </c>
      <c r="E8" s="80">
        <f>C8-D8</f>
        <v>0</v>
      </c>
      <c r="F8" s="26"/>
    </row>
    <row r="9" spans="1:16" s="37" customFormat="1">
      <c r="A9" s="51"/>
      <c r="B9" s="5"/>
      <c r="C9" s="78"/>
      <c r="D9" s="79"/>
      <c r="E9" s="80">
        <f>C9-D9</f>
        <v>0</v>
      </c>
      <c r="F9" s="26"/>
    </row>
    <row r="10" spans="1:16" s="54" customFormat="1">
      <c r="A10" s="51" t="s">
        <v>60</v>
      </c>
      <c r="B10" s="78"/>
      <c r="C10" s="78">
        <v>0</v>
      </c>
      <c r="D10" s="79">
        <v>61</v>
      </c>
      <c r="E10" s="80">
        <f>C10-D10</f>
        <v>-61</v>
      </c>
      <c r="F10" s="26"/>
      <c r="G10" s="60"/>
      <c r="H10" s="60"/>
      <c r="I10" s="60"/>
      <c r="J10" s="60"/>
      <c r="K10" s="60"/>
      <c r="L10" s="60"/>
      <c r="M10" s="60"/>
      <c r="N10" s="56"/>
      <c r="O10" s="59"/>
      <c r="P10" s="57"/>
    </row>
    <row r="11" spans="1:16" s="54" customFormat="1">
      <c r="A11" s="1"/>
      <c r="B11" s="78"/>
      <c r="C11" s="78"/>
      <c r="D11" s="79"/>
      <c r="E11" s="80">
        <f>C11-D11</f>
        <v>0</v>
      </c>
      <c r="F11" s="26"/>
      <c r="G11" s="60"/>
      <c r="H11" s="60"/>
      <c r="I11" s="60"/>
      <c r="J11" s="60"/>
      <c r="K11" s="60"/>
      <c r="L11" s="60"/>
      <c r="M11" s="60"/>
      <c r="N11" s="56"/>
      <c r="O11" s="59"/>
      <c r="P11" s="57"/>
    </row>
    <row r="12" spans="1:16" s="54" customFormat="1">
      <c r="A12" s="51" t="s">
        <v>61</v>
      </c>
      <c r="B12" s="78"/>
      <c r="C12" s="78">
        <v>0</v>
      </c>
      <c r="D12" s="79">
        <v>2746</v>
      </c>
      <c r="E12" s="80">
        <f>C12-D12</f>
        <v>-2746</v>
      </c>
      <c r="F12" s="26"/>
      <c r="G12" s="60"/>
      <c r="H12" s="60"/>
      <c r="I12" s="60"/>
      <c r="J12" s="60"/>
      <c r="K12" s="60"/>
      <c r="L12" s="60"/>
      <c r="M12" s="60"/>
      <c r="N12" s="56"/>
      <c r="O12" s="59"/>
      <c r="P12" s="57"/>
    </row>
    <row r="13" spans="1:16">
      <c r="A13" s="1"/>
      <c r="B13" s="5">
        <v>0</v>
      </c>
      <c r="C13" s="78"/>
      <c r="D13" s="79"/>
      <c r="E13" s="80"/>
      <c r="F13" s="26">
        <f t="shared" si="0"/>
        <v>0</v>
      </c>
    </row>
    <row r="14" spans="1:16">
      <c r="A14" s="1" t="s">
        <v>43</v>
      </c>
      <c r="B14" s="5">
        <v>29867</v>
      </c>
      <c r="C14" s="78">
        <f>SUM(C4:C12)</f>
        <v>288</v>
      </c>
      <c r="D14" s="79">
        <f>SUM(D4:D12)</f>
        <v>8551</v>
      </c>
      <c r="E14" s="80">
        <f>C14-D14</f>
        <v>-8263</v>
      </c>
      <c r="F14" s="26">
        <f>B14+E14</f>
        <v>21604</v>
      </c>
    </row>
    <row r="15" spans="1:16">
      <c r="A15" s="1"/>
      <c r="B15" s="5">
        <v>0</v>
      </c>
      <c r="C15" s="78"/>
      <c r="D15" s="79"/>
      <c r="E15" s="80"/>
      <c r="F15" s="26">
        <f t="shared" si="0"/>
        <v>0</v>
      </c>
    </row>
    <row r="16" spans="1:16">
      <c r="A16" s="2" t="s">
        <v>1</v>
      </c>
      <c r="B16" s="5">
        <v>0</v>
      </c>
      <c r="C16" s="78"/>
      <c r="D16" s="79"/>
      <c r="E16" s="80"/>
      <c r="F16" s="26">
        <f t="shared" si="0"/>
        <v>0</v>
      </c>
    </row>
    <row r="17" spans="1:6">
      <c r="A17" s="51" t="s">
        <v>24</v>
      </c>
      <c r="B17" s="5">
        <v>5034</v>
      </c>
      <c r="C17" s="78">
        <v>0</v>
      </c>
      <c r="D17" s="79">
        <v>3050</v>
      </c>
      <c r="E17" s="80">
        <f>C17-D17</f>
        <v>-3050</v>
      </c>
      <c r="F17" s="26">
        <f>B17+E17</f>
        <v>1984</v>
      </c>
    </row>
    <row r="18" spans="1:6">
      <c r="A18" s="51"/>
      <c r="B18" s="5">
        <v>0</v>
      </c>
      <c r="C18" s="78"/>
      <c r="D18" s="79"/>
      <c r="E18" s="80"/>
      <c r="F18" s="26">
        <f t="shared" si="0"/>
        <v>0</v>
      </c>
    </row>
    <row r="19" spans="1:6">
      <c r="A19" s="51" t="s">
        <v>25</v>
      </c>
      <c r="B19" s="5">
        <v>623799</v>
      </c>
      <c r="C19" s="78">
        <v>0</v>
      </c>
      <c r="D19" s="79">
        <v>25155</v>
      </c>
      <c r="E19" s="80">
        <f>C19-D19</f>
        <v>-25155</v>
      </c>
      <c r="F19" s="26">
        <f>B19+E19</f>
        <v>598644</v>
      </c>
    </row>
    <row r="20" spans="1:6">
      <c r="A20" s="51"/>
      <c r="B20" s="3">
        <v>0</v>
      </c>
      <c r="E20" s="80"/>
      <c r="F20" s="26">
        <f t="shared" si="0"/>
        <v>0</v>
      </c>
    </row>
    <row r="21" spans="1:6">
      <c r="A21" s="52" t="s">
        <v>41</v>
      </c>
      <c r="B21" s="11">
        <v>20</v>
      </c>
      <c r="C21" s="53"/>
      <c r="D21" s="79"/>
      <c r="E21" s="80"/>
      <c r="F21" s="26">
        <f>B21+E21</f>
        <v>20</v>
      </c>
    </row>
    <row r="22" spans="1:6">
      <c r="A22" s="52"/>
      <c r="B22" s="3">
        <v>0</v>
      </c>
      <c r="C22" s="53"/>
      <c r="D22" s="83"/>
      <c r="E22" s="80"/>
      <c r="F22" s="26">
        <f t="shared" si="0"/>
        <v>0</v>
      </c>
    </row>
    <row r="23" spans="1:6">
      <c r="A23" s="52" t="s">
        <v>42</v>
      </c>
      <c r="B23" s="11">
        <v>39</v>
      </c>
      <c r="C23" s="53"/>
      <c r="D23" s="79"/>
      <c r="E23" s="80"/>
      <c r="F23" s="26">
        <f t="shared" si="0"/>
        <v>39</v>
      </c>
    </row>
    <row r="24" spans="1:6">
      <c r="A24" s="52"/>
      <c r="B24" s="13">
        <v>0</v>
      </c>
      <c r="C24" s="53"/>
      <c r="D24" s="83"/>
      <c r="E24" s="80"/>
      <c r="F24" s="26">
        <f t="shared" si="0"/>
        <v>0</v>
      </c>
    </row>
    <row r="25" spans="1:6">
      <c r="A25" s="1" t="s">
        <v>44</v>
      </c>
      <c r="B25" s="53">
        <f>SUM(B17,B19,B21,B23)</f>
        <v>628892</v>
      </c>
      <c r="C25" s="53">
        <f>SUM(C17,C19,C21,C23)</f>
        <v>0</v>
      </c>
      <c r="D25" s="79">
        <f>SUM(D17,D19,D21,D23)</f>
        <v>28205</v>
      </c>
      <c r="E25" s="80">
        <f>C25-D25</f>
        <v>-28205</v>
      </c>
      <c r="F25" s="26">
        <f>B25+E25</f>
        <v>600687</v>
      </c>
    </row>
    <row r="26" spans="1:6">
      <c r="A26" s="1"/>
      <c r="B26" s="11">
        <v>0</v>
      </c>
      <c r="C26" s="53"/>
      <c r="D26" s="83"/>
      <c r="E26" s="80"/>
      <c r="F26" s="26">
        <f t="shared" si="0"/>
        <v>0</v>
      </c>
    </row>
    <row r="27" spans="1:6">
      <c r="A27" s="2" t="s">
        <v>19</v>
      </c>
      <c r="B27" s="5">
        <v>0</v>
      </c>
      <c r="C27" s="53"/>
      <c r="D27" s="83"/>
      <c r="E27" s="80"/>
      <c r="F27" s="26">
        <f t="shared" si="0"/>
        <v>0</v>
      </c>
    </row>
    <row r="28" spans="1:6" s="3" customFormat="1">
      <c r="A28" s="51" t="s">
        <v>16</v>
      </c>
      <c r="B28" s="5">
        <v>1</v>
      </c>
      <c r="C28" s="103">
        <v>1</v>
      </c>
      <c r="D28" s="79">
        <v>0</v>
      </c>
      <c r="E28" s="80">
        <f>C28-D28</f>
        <v>1</v>
      </c>
      <c r="F28" s="26">
        <f t="shared" si="0"/>
        <v>2</v>
      </c>
    </row>
    <row r="29" spans="1:6" s="3" customFormat="1">
      <c r="A29" s="51"/>
      <c r="B29" s="5">
        <v>0</v>
      </c>
      <c r="C29" s="53"/>
      <c r="D29" s="79"/>
      <c r="E29" s="80"/>
      <c r="F29" s="26">
        <f t="shared" si="0"/>
        <v>0</v>
      </c>
    </row>
    <row r="30" spans="1:6" s="3" customFormat="1">
      <c r="A30" s="51" t="s">
        <v>15</v>
      </c>
      <c r="B30" s="5">
        <v>-158</v>
      </c>
      <c r="C30" s="53">
        <v>0</v>
      </c>
      <c r="D30" s="79">
        <v>17</v>
      </c>
      <c r="E30" s="80">
        <f>C30-D30</f>
        <v>-17</v>
      </c>
      <c r="F30" s="26">
        <f t="shared" si="0"/>
        <v>-175</v>
      </c>
    </row>
    <row r="31" spans="1:6" s="3" customFormat="1">
      <c r="A31" s="51"/>
      <c r="B31" s="5">
        <v>0</v>
      </c>
      <c r="C31" s="53"/>
      <c r="D31" s="79"/>
      <c r="E31" s="80"/>
      <c r="F31" s="26">
        <f t="shared" si="0"/>
        <v>0</v>
      </c>
    </row>
    <row r="32" spans="1:6">
      <c r="A32" s="51" t="s">
        <v>14</v>
      </c>
      <c r="B32" s="5">
        <v>1271</v>
      </c>
      <c r="C32" s="53">
        <v>0</v>
      </c>
      <c r="D32" s="79">
        <v>0</v>
      </c>
      <c r="E32" s="80">
        <f>C32-D32</f>
        <v>0</v>
      </c>
      <c r="F32" s="26">
        <f t="shared" si="0"/>
        <v>1271</v>
      </c>
    </row>
    <row r="33" spans="1:6">
      <c r="A33" s="51"/>
      <c r="B33" s="5">
        <v>0</v>
      </c>
      <c r="C33" s="53"/>
      <c r="D33" s="79"/>
      <c r="E33" s="80"/>
      <c r="F33" s="26">
        <f t="shared" si="0"/>
        <v>0</v>
      </c>
    </row>
    <row r="34" spans="1:6">
      <c r="A34" s="51" t="s">
        <v>13</v>
      </c>
      <c r="B34" s="5">
        <v>5122</v>
      </c>
      <c r="C34" s="53">
        <v>13</v>
      </c>
      <c r="D34" s="79">
        <v>5</v>
      </c>
      <c r="E34" s="80">
        <f>C34-D34</f>
        <v>8</v>
      </c>
      <c r="F34" s="26">
        <f t="shared" si="0"/>
        <v>5130</v>
      </c>
    </row>
    <row r="35" spans="1:6">
      <c r="A35" s="51"/>
      <c r="B35" s="5">
        <v>0</v>
      </c>
      <c r="C35" s="53"/>
      <c r="D35" s="79"/>
      <c r="E35" s="80"/>
      <c r="F35" s="26">
        <f t="shared" si="0"/>
        <v>0</v>
      </c>
    </row>
    <row r="36" spans="1:6">
      <c r="A36" s="51" t="s">
        <v>57</v>
      </c>
      <c r="B36" s="5">
        <v>1</v>
      </c>
      <c r="C36" s="53">
        <v>0</v>
      </c>
      <c r="D36" s="79">
        <v>0</v>
      </c>
      <c r="E36" s="80">
        <f>C36-D36</f>
        <v>0</v>
      </c>
      <c r="F36" s="26">
        <f t="shared" si="0"/>
        <v>1</v>
      </c>
    </row>
    <row r="37" spans="1:6">
      <c r="A37" s="51"/>
      <c r="B37" s="5">
        <v>0</v>
      </c>
      <c r="C37" s="53"/>
      <c r="D37" s="79"/>
      <c r="E37" s="80"/>
      <c r="F37" s="26">
        <f t="shared" si="0"/>
        <v>0</v>
      </c>
    </row>
    <row r="38" spans="1:6">
      <c r="A38" s="51" t="s">
        <v>6</v>
      </c>
      <c r="B38" s="5">
        <v>0</v>
      </c>
      <c r="C38" s="53">
        <v>0</v>
      </c>
      <c r="D38" s="79">
        <v>0</v>
      </c>
      <c r="E38" s="80">
        <f>C38-D38</f>
        <v>0</v>
      </c>
      <c r="F38" s="26">
        <f t="shared" si="0"/>
        <v>0</v>
      </c>
    </row>
    <row r="39" spans="1:6">
      <c r="A39" s="51"/>
      <c r="B39" s="5">
        <v>0</v>
      </c>
      <c r="C39" s="53"/>
      <c r="D39" s="79"/>
      <c r="E39" s="80"/>
      <c r="F39" s="26">
        <f t="shared" si="0"/>
        <v>0</v>
      </c>
    </row>
    <row r="40" spans="1:6">
      <c r="A40" s="51" t="s">
        <v>58</v>
      </c>
      <c r="B40" s="5">
        <v>1</v>
      </c>
      <c r="C40" s="53">
        <v>0</v>
      </c>
      <c r="D40" s="79">
        <v>0</v>
      </c>
      <c r="E40" s="80">
        <f>C40-D40</f>
        <v>0</v>
      </c>
      <c r="F40" s="26">
        <f t="shared" si="0"/>
        <v>1</v>
      </c>
    </row>
    <row r="41" spans="1:6">
      <c r="A41" s="51"/>
      <c r="B41" s="5">
        <v>0</v>
      </c>
      <c r="C41" s="53"/>
      <c r="D41" s="79"/>
      <c r="E41" s="80"/>
      <c r="F41" s="26">
        <f t="shared" si="0"/>
        <v>0</v>
      </c>
    </row>
    <row r="42" spans="1:6">
      <c r="A42" s="51" t="s">
        <v>17</v>
      </c>
      <c r="B42" s="5">
        <v>0</v>
      </c>
      <c r="C42" s="53">
        <v>0</v>
      </c>
      <c r="D42" s="86">
        <v>0</v>
      </c>
      <c r="E42" s="80">
        <f>C42-D42</f>
        <v>0</v>
      </c>
      <c r="F42" s="26">
        <f t="shared" si="0"/>
        <v>0</v>
      </c>
    </row>
    <row r="43" spans="1:6">
      <c r="A43" s="51"/>
      <c r="B43" s="5">
        <v>0</v>
      </c>
      <c r="C43" s="53"/>
      <c r="D43" s="79"/>
      <c r="E43" s="80"/>
      <c r="F43" s="26">
        <f t="shared" si="0"/>
        <v>0</v>
      </c>
    </row>
    <row r="44" spans="1:6">
      <c r="A44" s="51" t="s">
        <v>18</v>
      </c>
      <c r="B44" s="5">
        <v>0</v>
      </c>
      <c r="C44" s="53">
        <v>0</v>
      </c>
      <c r="D44" s="79">
        <v>0</v>
      </c>
      <c r="E44" s="80">
        <f>C44-D44</f>
        <v>0</v>
      </c>
      <c r="F44" s="26">
        <f t="shared" si="0"/>
        <v>0</v>
      </c>
    </row>
    <row r="45" spans="1:6">
      <c r="A45" s="51"/>
      <c r="B45" s="14">
        <v>0</v>
      </c>
      <c r="C45" s="53"/>
      <c r="D45" s="79"/>
      <c r="E45" s="80"/>
      <c r="F45" s="26">
        <f t="shared" si="0"/>
        <v>0</v>
      </c>
    </row>
    <row r="46" spans="1:6">
      <c r="A46" s="51" t="s">
        <v>4</v>
      </c>
      <c r="B46" s="14">
        <v>0</v>
      </c>
      <c r="C46" s="53">
        <v>0</v>
      </c>
      <c r="D46" s="79">
        <v>0</v>
      </c>
      <c r="E46" s="80">
        <f>C46-D46</f>
        <v>0</v>
      </c>
      <c r="F46" s="26">
        <f t="shared" si="0"/>
        <v>0</v>
      </c>
    </row>
    <row r="47" spans="1:6">
      <c r="A47" s="6"/>
      <c r="B47" s="14">
        <v>0</v>
      </c>
      <c r="C47" s="53"/>
      <c r="D47" s="79"/>
      <c r="E47" s="80"/>
      <c r="F47" s="26">
        <f t="shared" si="0"/>
        <v>0</v>
      </c>
    </row>
    <row r="48" spans="1:6">
      <c r="A48" s="6" t="s">
        <v>45</v>
      </c>
      <c r="B48" s="12">
        <v>6238</v>
      </c>
      <c r="C48" s="53">
        <f>SUM(C28:C46)</f>
        <v>14</v>
      </c>
      <c r="D48" s="83">
        <f>SUM(D28:D46)</f>
        <v>22</v>
      </c>
      <c r="E48" s="80">
        <f>C48-D48</f>
        <v>-8</v>
      </c>
      <c r="F48" s="26">
        <f>B48+E48</f>
        <v>6230</v>
      </c>
    </row>
    <row r="49" spans="1:6">
      <c r="A49" s="7"/>
      <c r="B49" s="15">
        <v>0</v>
      </c>
      <c r="C49" s="29"/>
      <c r="D49" s="79"/>
      <c r="E49" s="80"/>
      <c r="F49" s="26">
        <f t="shared" si="0"/>
        <v>0</v>
      </c>
    </row>
    <row r="50" spans="1:6">
      <c r="A50" s="64" t="s">
        <v>23</v>
      </c>
      <c r="B50" s="78">
        <v>29867</v>
      </c>
      <c r="C50" s="29">
        <f>C14</f>
        <v>288</v>
      </c>
      <c r="D50" s="106">
        <f>D14</f>
        <v>8551</v>
      </c>
      <c r="E50" s="93">
        <f>C50-D50</f>
        <v>-8263</v>
      </c>
      <c r="F50" s="78">
        <f>B50+E50</f>
        <v>21604</v>
      </c>
    </row>
    <row r="51" spans="1:6">
      <c r="A51" s="7" t="s">
        <v>67</v>
      </c>
      <c r="B51" s="78">
        <v>628892</v>
      </c>
      <c r="C51" s="29">
        <f>C25</f>
        <v>0</v>
      </c>
      <c r="D51" s="106">
        <f>D25</f>
        <v>28205</v>
      </c>
      <c r="E51" s="93">
        <f>C51-D51</f>
        <v>-28205</v>
      </c>
      <c r="F51" s="78">
        <f>B51+E51</f>
        <v>600687</v>
      </c>
    </row>
    <row r="52" spans="1:6">
      <c r="A52" s="7" t="s">
        <v>68</v>
      </c>
      <c r="B52" s="78">
        <v>6238</v>
      </c>
      <c r="C52" s="29">
        <f>C48</f>
        <v>14</v>
      </c>
      <c r="D52" s="106">
        <f>D48</f>
        <v>22</v>
      </c>
      <c r="E52" s="93">
        <f>C52-D52</f>
        <v>-8</v>
      </c>
      <c r="F52" s="78">
        <f>B52+E52</f>
        <v>6230</v>
      </c>
    </row>
    <row r="53" spans="1:6">
      <c r="A53" s="67" t="s">
        <v>3</v>
      </c>
      <c r="B53" s="78">
        <v>664997</v>
      </c>
      <c r="C53" s="29">
        <f>SUM(C50:C52)</f>
        <v>302</v>
      </c>
      <c r="D53" s="106">
        <f>SUM(D50:D52)</f>
        <v>36778</v>
      </c>
      <c r="E53" s="93">
        <f>C53-D53</f>
        <v>-36476</v>
      </c>
      <c r="F53" s="78">
        <f>B53+E53</f>
        <v>628521</v>
      </c>
    </row>
    <row r="54" spans="1:6">
      <c r="A54" s="6"/>
      <c r="B54" s="21">
        <v>0</v>
      </c>
      <c r="C54" s="29"/>
      <c r="D54" s="79"/>
      <c r="E54" s="80"/>
      <c r="F54" s="26">
        <f t="shared" si="0"/>
        <v>0</v>
      </c>
    </row>
    <row r="55" spans="1:6">
      <c r="A55" s="40" t="s">
        <v>30</v>
      </c>
      <c r="B55" s="91">
        <v>0</v>
      </c>
      <c r="C55" s="78"/>
      <c r="D55" s="79"/>
      <c r="E55" s="80"/>
      <c r="F55" s="26">
        <f t="shared" si="0"/>
        <v>0</v>
      </c>
    </row>
    <row r="56" spans="1:6">
      <c r="A56" s="70" t="s">
        <v>31</v>
      </c>
      <c r="B56" s="53">
        <v>1808</v>
      </c>
      <c r="C56" s="78">
        <v>0</v>
      </c>
      <c r="D56" s="79">
        <v>7</v>
      </c>
      <c r="E56" s="80">
        <f>C56-D56</f>
        <v>-7</v>
      </c>
      <c r="F56" s="26">
        <f t="shared" si="0"/>
        <v>1801</v>
      </c>
    </row>
    <row r="57" spans="1:6">
      <c r="A57" s="70" t="s">
        <v>32</v>
      </c>
      <c r="B57" s="53">
        <v>-1</v>
      </c>
      <c r="C57" s="81">
        <v>0</v>
      </c>
      <c r="D57" s="79">
        <v>0</v>
      </c>
      <c r="E57" s="80">
        <f>C57-D57</f>
        <v>0</v>
      </c>
      <c r="F57" s="26">
        <f>B57+E57</f>
        <v>-1</v>
      </c>
    </row>
    <row r="58" spans="1:6">
      <c r="A58" s="88" t="s">
        <v>46</v>
      </c>
      <c r="B58" s="53">
        <v>9569</v>
      </c>
      <c r="C58" s="81">
        <v>432</v>
      </c>
      <c r="D58" s="79"/>
      <c r="E58" s="80">
        <v>432</v>
      </c>
      <c r="F58" s="26">
        <f>B58+E58</f>
        <v>10001</v>
      </c>
    </row>
    <row r="59" spans="1:6">
      <c r="A59" s="88" t="s">
        <v>47</v>
      </c>
      <c r="B59" s="53">
        <v>11</v>
      </c>
      <c r="C59" s="81">
        <v>0</v>
      </c>
      <c r="D59" s="79">
        <v>0</v>
      </c>
      <c r="E59" s="80">
        <f>C59-D59</f>
        <v>0</v>
      </c>
      <c r="F59" s="26">
        <f t="shared" si="0"/>
        <v>11</v>
      </c>
    </row>
    <row r="60" spans="1:6">
      <c r="A60" s="41" t="s">
        <v>3</v>
      </c>
      <c r="B60" s="42">
        <v>11387</v>
      </c>
      <c r="C60" s="81">
        <f>SUM(C56:C59)</f>
        <v>432</v>
      </c>
      <c r="D60" s="79">
        <f>SUM(D56:D59)</f>
        <v>7</v>
      </c>
      <c r="E60" s="80">
        <f>SUM(E56:E59)</f>
        <v>425</v>
      </c>
      <c r="F60" s="26">
        <f>B60+E60</f>
        <v>11812</v>
      </c>
    </row>
    <row r="61" spans="1:6">
      <c r="F61" s="26"/>
    </row>
    <row r="62" spans="1:6">
      <c r="F62" s="26"/>
    </row>
    <row r="63" spans="1:6">
      <c r="F63" s="26"/>
    </row>
    <row r="64" spans="1:6">
      <c r="F64" s="26"/>
    </row>
    <row r="65" spans="1:6">
      <c r="F65" s="26"/>
    </row>
    <row r="66" spans="1:6" s="7" customFormat="1">
      <c r="A66" s="3"/>
      <c r="B66" s="3"/>
      <c r="C66" s="81"/>
      <c r="D66" s="82"/>
      <c r="E66" s="84"/>
      <c r="F66" s="26"/>
    </row>
    <row r="67" spans="1:6" s="7" customFormat="1">
      <c r="A67" s="3"/>
      <c r="B67" s="3"/>
      <c r="C67" s="81"/>
      <c r="D67" s="82"/>
      <c r="E67" s="84"/>
      <c r="F67" s="26"/>
    </row>
    <row r="68" spans="1:6" s="7" customFormat="1">
      <c r="A68" s="3"/>
      <c r="B68" s="3"/>
      <c r="C68" s="81"/>
      <c r="D68" s="82"/>
      <c r="E68" s="84"/>
      <c r="F68" s="26"/>
    </row>
    <row r="69" spans="1:6" s="7" customFormat="1">
      <c r="A69" s="3"/>
      <c r="B69" s="3"/>
      <c r="C69" s="81"/>
      <c r="D69" s="82"/>
      <c r="E69" s="84"/>
      <c r="F69" s="26"/>
    </row>
    <row r="70" spans="1:6" s="7" customFormat="1">
      <c r="A70" s="3"/>
      <c r="B70" s="3"/>
      <c r="C70" s="81"/>
      <c r="D70" s="82"/>
      <c r="E70" s="84"/>
      <c r="F70" s="26"/>
    </row>
    <row r="71" spans="1:6" s="7" customFormat="1">
      <c r="A71" s="3"/>
      <c r="B71" s="3"/>
      <c r="C71" s="81"/>
      <c r="D71" s="82"/>
      <c r="E71" s="84"/>
      <c r="F71" s="3"/>
    </row>
    <row r="72" spans="1:6" s="7" customFormat="1">
      <c r="A72" s="3"/>
      <c r="B72" s="3"/>
      <c r="C72" s="81"/>
      <c r="D72" s="82"/>
      <c r="E72" s="84"/>
      <c r="F72" s="3"/>
    </row>
    <row r="73" spans="1:6" s="7" customFormat="1">
      <c r="A73" s="3"/>
      <c r="B73" s="3"/>
      <c r="C73" s="81"/>
      <c r="D73" s="82"/>
      <c r="E73" s="84"/>
      <c r="F73" s="3"/>
    </row>
    <row r="74" spans="1:6" s="7" customFormat="1">
      <c r="A74" s="3"/>
      <c r="B74" s="3"/>
      <c r="C74" s="81"/>
      <c r="D74" s="82"/>
      <c r="E74" s="84"/>
      <c r="F74" s="3"/>
    </row>
    <row r="75" spans="1:6" s="7" customFormat="1">
      <c r="A75" s="3"/>
      <c r="B75" s="3"/>
      <c r="C75" s="81"/>
      <c r="D75" s="82"/>
      <c r="E75" s="84"/>
      <c r="F75" s="3"/>
    </row>
    <row r="76" spans="1:6" s="7" customFormat="1">
      <c r="A76" s="3"/>
      <c r="B76" s="3"/>
      <c r="C76" s="81"/>
      <c r="D76" s="82"/>
      <c r="E76" s="84"/>
      <c r="F76" s="3"/>
    </row>
    <row r="77" spans="1:6" s="3" customFormat="1">
      <c r="C77" s="81"/>
      <c r="D77" s="82"/>
      <c r="E77" s="84"/>
    </row>
    <row r="78" spans="1:6" s="7" customFormat="1">
      <c r="A78" s="3"/>
      <c r="B78" s="3"/>
      <c r="C78" s="81"/>
      <c r="D78" s="82"/>
      <c r="E78" s="84"/>
      <c r="F78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61" bottom="0.78" header="0.33" footer="0.5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2" type="noConversion"/>
  <printOptions horizontalCentered="1" gridLines="1"/>
  <pageMargins left="0.42" right="0.46" top="0.61" bottom="0.78" header="0.33" footer="0.5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Zeros="0" zoomScaleNormal="10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B26" sqref="B26"/>
    </sheetView>
  </sheetViews>
  <sheetFormatPr defaultColWidth="11.42578125" defaultRowHeight="12.75"/>
  <cols>
    <col min="1" max="1" width="30.28515625" style="3" bestFit="1" customWidth="1"/>
    <col min="2" max="2" width="11.28515625" style="3" customWidth="1"/>
    <col min="3" max="3" width="11.28515625" style="81" customWidth="1"/>
    <col min="4" max="4" width="11.28515625" style="82" customWidth="1"/>
    <col min="5" max="5" width="11.28515625" style="84" customWidth="1"/>
    <col min="6" max="6" width="11.28515625" style="3" customWidth="1"/>
    <col min="7" max="16384" width="11.42578125" style="18"/>
  </cols>
  <sheetData>
    <row r="1" spans="1:16">
      <c r="A1" s="2" t="s">
        <v>8</v>
      </c>
      <c r="B1" s="25" t="s">
        <v>26</v>
      </c>
      <c r="C1" s="71" t="s">
        <v>27</v>
      </c>
      <c r="D1" s="72" t="s">
        <v>28</v>
      </c>
      <c r="E1" s="73" t="s">
        <v>40</v>
      </c>
      <c r="F1" s="28" t="s">
        <v>26</v>
      </c>
    </row>
    <row r="2" spans="1:16" s="3" customFormat="1">
      <c r="A2" s="2"/>
      <c r="B2" s="31" t="s">
        <v>56</v>
      </c>
      <c r="C2" s="74" t="s">
        <v>69</v>
      </c>
      <c r="D2" s="74" t="s">
        <v>69</v>
      </c>
      <c r="E2" s="74" t="s">
        <v>69</v>
      </c>
      <c r="F2" s="74" t="s">
        <v>69</v>
      </c>
    </row>
    <row r="3" spans="1:16" s="3" customFormat="1">
      <c r="A3" s="2" t="s">
        <v>12</v>
      </c>
      <c r="B3" s="4"/>
      <c r="C3" s="75"/>
      <c r="D3" s="76"/>
      <c r="E3" s="77"/>
      <c r="F3" s="27"/>
    </row>
    <row r="4" spans="1:16">
      <c r="A4" s="51" t="s">
        <v>0</v>
      </c>
      <c r="B4" s="5"/>
      <c r="C4" s="78">
        <v>766</v>
      </c>
      <c r="D4" s="79">
        <v>1505</v>
      </c>
      <c r="E4" s="80">
        <f>C4-D4</f>
        <v>-739</v>
      </c>
      <c r="F4" s="26"/>
    </row>
    <row r="5" spans="1:16">
      <c r="A5" s="51"/>
      <c r="B5" s="5">
        <v>0</v>
      </c>
      <c r="C5" s="78"/>
      <c r="D5" s="79"/>
      <c r="E5" s="80"/>
      <c r="F5" s="26">
        <f t="shared" ref="F5:F59" si="0">B5+E5</f>
        <v>0</v>
      </c>
    </row>
    <row r="6" spans="1:16">
      <c r="A6" s="51" t="s">
        <v>2</v>
      </c>
      <c r="B6" s="5"/>
      <c r="C6" s="78">
        <v>17</v>
      </c>
      <c r="D6" s="79">
        <v>43</v>
      </c>
      <c r="E6" s="80">
        <f>C6-D6</f>
        <v>-26</v>
      </c>
      <c r="F6" s="26"/>
    </row>
    <row r="7" spans="1:16">
      <c r="A7" s="51"/>
      <c r="B7" s="5">
        <v>0</v>
      </c>
      <c r="C7" s="78"/>
      <c r="D7" s="79"/>
      <c r="E7" s="80"/>
      <c r="F7" s="26">
        <f t="shared" si="0"/>
        <v>0</v>
      </c>
    </row>
    <row r="8" spans="1:16">
      <c r="A8" s="51" t="s">
        <v>11</v>
      </c>
      <c r="B8" s="5"/>
      <c r="C8" s="78">
        <v>0</v>
      </c>
      <c r="D8" s="79">
        <v>0</v>
      </c>
      <c r="E8" s="80">
        <f>C8-D8</f>
        <v>0</v>
      </c>
      <c r="F8" s="26"/>
    </row>
    <row r="9" spans="1:16" s="37" customFormat="1">
      <c r="A9" s="51"/>
      <c r="B9" s="5"/>
      <c r="C9" s="78"/>
      <c r="D9" s="79"/>
      <c r="E9" s="80">
        <f>C9-D9</f>
        <v>0</v>
      </c>
      <c r="F9" s="26"/>
    </row>
    <row r="10" spans="1:16" s="54" customFormat="1">
      <c r="A10" s="51" t="s">
        <v>60</v>
      </c>
      <c r="B10" s="78"/>
      <c r="C10" s="78">
        <v>0</v>
      </c>
      <c r="D10" s="79">
        <v>9</v>
      </c>
      <c r="E10" s="80">
        <f>C10-D10</f>
        <v>-9</v>
      </c>
      <c r="F10" s="26"/>
      <c r="G10" s="60"/>
      <c r="H10" s="60"/>
      <c r="I10" s="60"/>
      <c r="J10" s="60"/>
      <c r="K10" s="60"/>
      <c r="L10" s="60"/>
      <c r="M10" s="60"/>
      <c r="N10" s="56"/>
      <c r="O10" s="59"/>
      <c r="P10" s="57"/>
    </row>
    <row r="11" spans="1:16" s="54" customFormat="1">
      <c r="A11" s="1"/>
      <c r="B11" s="78"/>
      <c r="C11" s="78"/>
      <c r="D11" s="79"/>
      <c r="E11" s="80">
        <f>C11-D11</f>
        <v>0</v>
      </c>
      <c r="F11" s="26"/>
      <c r="G11" s="60"/>
      <c r="H11" s="60"/>
      <c r="I11" s="60"/>
      <c r="J11" s="60"/>
      <c r="K11" s="60"/>
      <c r="L11" s="60"/>
      <c r="M11" s="60"/>
      <c r="N11" s="56"/>
      <c r="O11" s="59"/>
      <c r="P11" s="57"/>
    </row>
    <row r="12" spans="1:16" s="54" customFormat="1">
      <c r="A12" s="51" t="s">
        <v>61</v>
      </c>
      <c r="B12" s="78"/>
      <c r="C12" s="78">
        <v>0</v>
      </c>
      <c r="D12" s="79">
        <v>2</v>
      </c>
      <c r="E12" s="80">
        <f>C12-D12</f>
        <v>-2</v>
      </c>
      <c r="F12" s="26"/>
      <c r="G12" s="60"/>
      <c r="H12" s="60"/>
      <c r="I12" s="60"/>
      <c r="J12" s="60"/>
      <c r="K12" s="60"/>
      <c r="L12" s="60"/>
      <c r="M12" s="60"/>
      <c r="N12" s="56"/>
      <c r="O12" s="59"/>
      <c r="P12" s="57"/>
    </row>
    <row r="13" spans="1:16">
      <c r="A13" s="1"/>
      <c r="B13" s="5">
        <v>0</v>
      </c>
      <c r="C13" s="78"/>
      <c r="D13" s="79"/>
      <c r="E13" s="80"/>
      <c r="F13" s="26">
        <f t="shared" si="0"/>
        <v>0</v>
      </c>
    </row>
    <row r="14" spans="1:16">
      <c r="A14" s="1" t="s">
        <v>43</v>
      </c>
      <c r="B14" s="5">
        <v>142392</v>
      </c>
      <c r="C14" s="78">
        <f>SUM(C4:C12)</f>
        <v>783</v>
      </c>
      <c r="D14" s="79">
        <f>SUM(D4:D12)</f>
        <v>1559</v>
      </c>
      <c r="E14" s="80">
        <f>C14-D14</f>
        <v>-776</v>
      </c>
      <c r="F14" s="26">
        <f t="shared" si="0"/>
        <v>141616</v>
      </c>
    </row>
    <row r="15" spans="1:16">
      <c r="A15" s="1"/>
      <c r="B15" s="5">
        <v>0</v>
      </c>
      <c r="C15" s="78"/>
      <c r="D15" s="79"/>
      <c r="E15" s="80"/>
      <c r="F15" s="26">
        <f t="shared" si="0"/>
        <v>0</v>
      </c>
    </row>
    <row r="16" spans="1:16">
      <c r="A16" s="2" t="s">
        <v>1</v>
      </c>
      <c r="B16" s="5">
        <v>0</v>
      </c>
      <c r="C16" s="78"/>
      <c r="D16" s="79"/>
      <c r="E16" s="80"/>
      <c r="F16" s="26">
        <f t="shared" si="0"/>
        <v>0</v>
      </c>
    </row>
    <row r="17" spans="1:6">
      <c r="A17" s="51" t="s">
        <v>24</v>
      </c>
      <c r="B17" s="5">
        <v>713</v>
      </c>
      <c r="C17" s="78">
        <v>0</v>
      </c>
      <c r="D17" s="79">
        <v>0</v>
      </c>
      <c r="E17" s="80">
        <f>C17-D17</f>
        <v>0</v>
      </c>
      <c r="F17" s="26">
        <f t="shared" si="0"/>
        <v>713</v>
      </c>
    </row>
    <row r="18" spans="1:6">
      <c r="A18" s="51"/>
      <c r="B18" s="5">
        <v>0</v>
      </c>
      <c r="C18" s="78"/>
      <c r="D18" s="79"/>
      <c r="E18" s="80"/>
      <c r="F18" s="26">
        <f t="shared" si="0"/>
        <v>0</v>
      </c>
    </row>
    <row r="19" spans="1:6">
      <c r="A19" s="51" t="s">
        <v>25</v>
      </c>
      <c r="B19" s="5">
        <v>40042</v>
      </c>
      <c r="C19" s="78">
        <v>0</v>
      </c>
      <c r="D19" s="79">
        <v>0</v>
      </c>
      <c r="E19" s="80">
        <f>C19-D19</f>
        <v>0</v>
      </c>
      <c r="F19" s="26">
        <f t="shared" si="0"/>
        <v>40042</v>
      </c>
    </row>
    <row r="20" spans="1:6">
      <c r="A20" s="51"/>
      <c r="B20" s="3">
        <v>0</v>
      </c>
      <c r="E20" s="80"/>
      <c r="F20" s="26">
        <f t="shared" si="0"/>
        <v>0</v>
      </c>
    </row>
    <row r="21" spans="1:6">
      <c r="A21" s="52" t="s">
        <v>41</v>
      </c>
      <c r="B21" s="11">
        <v>6</v>
      </c>
      <c r="C21" s="53"/>
      <c r="D21" s="79"/>
      <c r="E21" s="80"/>
      <c r="F21" s="26">
        <f t="shared" si="0"/>
        <v>6</v>
      </c>
    </row>
    <row r="22" spans="1:6">
      <c r="A22" s="52"/>
      <c r="B22" s="11">
        <v>0</v>
      </c>
      <c r="C22" s="53"/>
      <c r="D22" s="83"/>
      <c r="E22" s="80"/>
      <c r="F22" s="26">
        <f t="shared" si="0"/>
        <v>0</v>
      </c>
    </row>
    <row r="23" spans="1:6">
      <c r="A23" s="52" t="s">
        <v>42</v>
      </c>
      <c r="B23" s="13">
        <v>0</v>
      </c>
      <c r="C23" s="53"/>
      <c r="D23" s="79"/>
      <c r="E23" s="80"/>
      <c r="F23" s="26">
        <f t="shared" si="0"/>
        <v>0</v>
      </c>
    </row>
    <row r="24" spans="1:6">
      <c r="A24" s="52"/>
      <c r="B24" s="3">
        <v>0</v>
      </c>
      <c r="C24" s="53"/>
      <c r="D24" s="83"/>
      <c r="E24" s="80"/>
      <c r="F24" s="26">
        <f t="shared" si="0"/>
        <v>0</v>
      </c>
    </row>
    <row r="25" spans="1:6">
      <c r="A25" s="1" t="s">
        <v>44</v>
      </c>
      <c r="B25" s="11">
        <f>SUM(B16:B24)</f>
        <v>40761</v>
      </c>
      <c r="C25" s="53">
        <f>SUM(C17,C19,C21,C23)</f>
        <v>0</v>
      </c>
      <c r="D25" s="79">
        <f>SUM(D17,D19,D21,D23)</f>
        <v>0</v>
      </c>
      <c r="E25" s="80">
        <f>C25-D25</f>
        <v>0</v>
      </c>
      <c r="F25" s="26">
        <f t="shared" si="0"/>
        <v>40761</v>
      </c>
    </row>
    <row r="26" spans="1:6">
      <c r="A26" s="1"/>
      <c r="B26" s="11">
        <v>0</v>
      </c>
      <c r="C26" s="53"/>
      <c r="D26" s="83"/>
      <c r="E26" s="80"/>
      <c r="F26" s="26">
        <f t="shared" si="0"/>
        <v>0</v>
      </c>
    </row>
    <row r="27" spans="1:6">
      <c r="A27" s="2" t="s">
        <v>19</v>
      </c>
      <c r="B27" s="5">
        <v>0</v>
      </c>
      <c r="C27" s="53"/>
      <c r="D27" s="83"/>
      <c r="E27" s="80"/>
      <c r="F27" s="26">
        <f t="shared" si="0"/>
        <v>0</v>
      </c>
    </row>
    <row r="28" spans="1:6" s="3" customFormat="1">
      <c r="A28" s="51" t="s">
        <v>16</v>
      </c>
      <c r="B28" s="5">
        <v>0</v>
      </c>
      <c r="C28" s="103">
        <v>0</v>
      </c>
      <c r="D28" s="79">
        <v>0</v>
      </c>
      <c r="E28" s="80">
        <f>C28-D28</f>
        <v>0</v>
      </c>
      <c r="F28" s="26">
        <f t="shared" si="0"/>
        <v>0</v>
      </c>
    </row>
    <row r="29" spans="1:6" s="3" customFormat="1">
      <c r="A29" s="51"/>
      <c r="B29" s="5">
        <v>0</v>
      </c>
      <c r="C29" s="53"/>
      <c r="D29" s="79"/>
      <c r="E29" s="80"/>
      <c r="F29" s="26">
        <f t="shared" si="0"/>
        <v>0</v>
      </c>
    </row>
    <row r="30" spans="1:6" s="3" customFormat="1">
      <c r="A30" s="51" t="s">
        <v>15</v>
      </c>
      <c r="B30" s="5">
        <v>-1</v>
      </c>
      <c r="C30" s="53">
        <v>0</v>
      </c>
      <c r="D30" s="79">
        <v>0</v>
      </c>
      <c r="E30" s="80">
        <f>C30-D30</f>
        <v>0</v>
      </c>
      <c r="F30" s="26">
        <f t="shared" si="0"/>
        <v>-1</v>
      </c>
    </row>
    <row r="31" spans="1:6" s="3" customFormat="1">
      <c r="A31" s="51"/>
      <c r="B31" s="5">
        <v>0</v>
      </c>
      <c r="C31" s="53"/>
      <c r="D31" s="79"/>
      <c r="E31" s="80"/>
      <c r="F31" s="26">
        <f t="shared" si="0"/>
        <v>0</v>
      </c>
    </row>
    <row r="32" spans="1:6">
      <c r="A32" s="51" t="s">
        <v>14</v>
      </c>
      <c r="B32" s="5">
        <v>10</v>
      </c>
      <c r="C32" s="53">
        <v>0</v>
      </c>
      <c r="D32" s="79">
        <v>0</v>
      </c>
      <c r="E32" s="80">
        <f>C32-D32</f>
        <v>0</v>
      </c>
      <c r="F32" s="26">
        <f t="shared" si="0"/>
        <v>10</v>
      </c>
    </row>
    <row r="33" spans="1:6">
      <c r="A33" s="51"/>
      <c r="B33" s="5">
        <v>0</v>
      </c>
      <c r="C33" s="53"/>
      <c r="D33" s="79"/>
      <c r="E33" s="80"/>
      <c r="F33" s="26">
        <f t="shared" si="0"/>
        <v>0</v>
      </c>
    </row>
    <row r="34" spans="1:6">
      <c r="A34" s="51" t="s">
        <v>13</v>
      </c>
      <c r="B34" s="5">
        <v>723</v>
      </c>
      <c r="C34" s="53">
        <v>0</v>
      </c>
      <c r="D34" s="79">
        <v>1</v>
      </c>
      <c r="E34" s="80">
        <f>C34-D34</f>
        <v>-1</v>
      </c>
      <c r="F34" s="26">
        <f t="shared" si="0"/>
        <v>722</v>
      </c>
    </row>
    <row r="35" spans="1:6">
      <c r="A35" s="51"/>
      <c r="B35" s="5">
        <v>0</v>
      </c>
      <c r="C35" s="53"/>
      <c r="D35" s="79"/>
      <c r="E35" s="80"/>
      <c r="F35" s="26">
        <f t="shared" si="0"/>
        <v>0</v>
      </c>
    </row>
    <row r="36" spans="1:6">
      <c r="A36" s="51" t="s">
        <v>57</v>
      </c>
      <c r="B36" s="5">
        <v>147</v>
      </c>
      <c r="C36" s="53">
        <v>0</v>
      </c>
      <c r="D36" s="79">
        <v>0</v>
      </c>
      <c r="E36" s="80">
        <f>C36-D36</f>
        <v>0</v>
      </c>
      <c r="F36" s="26">
        <f t="shared" si="0"/>
        <v>147</v>
      </c>
    </row>
    <row r="37" spans="1:6">
      <c r="A37" s="51"/>
      <c r="B37" s="5">
        <v>0</v>
      </c>
      <c r="C37" s="53"/>
      <c r="D37" s="79"/>
      <c r="E37" s="80"/>
      <c r="F37" s="26">
        <f t="shared" si="0"/>
        <v>0</v>
      </c>
    </row>
    <row r="38" spans="1:6">
      <c r="A38" s="51" t="s">
        <v>6</v>
      </c>
      <c r="B38" s="5">
        <v>74</v>
      </c>
      <c r="C38" s="53">
        <v>0</v>
      </c>
      <c r="D38" s="79">
        <v>0</v>
      </c>
      <c r="E38" s="80">
        <f>C38-D38</f>
        <v>0</v>
      </c>
      <c r="F38" s="26">
        <f t="shared" si="0"/>
        <v>74</v>
      </c>
    </row>
    <row r="39" spans="1:6">
      <c r="A39" s="51"/>
      <c r="B39" s="5">
        <v>0</v>
      </c>
      <c r="C39" s="53"/>
      <c r="D39" s="79"/>
      <c r="E39" s="80"/>
      <c r="F39" s="26">
        <f t="shared" si="0"/>
        <v>0</v>
      </c>
    </row>
    <row r="40" spans="1:6">
      <c r="A40" s="51" t="s">
        <v>58</v>
      </c>
      <c r="B40" s="5">
        <v>30</v>
      </c>
      <c r="C40" s="53">
        <v>3</v>
      </c>
      <c r="D40" s="79">
        <v>1</v>
      </c>
      <c r="E40" s="80">
        <f>C40-D40</f>
        <v>2</v>
      </c>
      <c r="F40" s="26">
        <f t="shared" si="0"/>
        <v>32</v>
      </c>
    </row>
    <row r="41" spans="1:6">
      <c r="A41" s="51"/>
      <c r="B41" s="5">
        <v>0</v>
      </c>
      <c r="C41" s="53"/>
      <c r="D41" s="79"/>
      <c r="E41" s="80"/>
      <c r="F41" s="26">
        <f t="shared" si="0"/>
        <v>0</v>
      </c>
    </row>
    <row r="42" spans="1:6">
      <c r="A42" s="51" t="s">
        <v>17</v>
      </c>
      <c r="B42" s="5">
        <v>0</v>
      </c>
      <c r="C42" s="53">
        <v>0</v>
      </c>
      <c r="D42" s="86">
        <v>0</v>
      </c>
      <c r="E42" s="80">
        <f>C42-D42</f>
        <v>0</v>
      </c>
      <c r="F42" s="26">
        <f t="shared" si="0"/>
        <v>0</v>
      </c>
    </row>
    <row r="43" spans="1:6">
      <c r="A43" s="51"/>
      <c r="B43" s="5">
        <v>0</v>
      </c>
      <c r="C43" s="53"/>
      <c r="D43" s="79"/>
      <c r="E43" s="80"/>
      <c r="F43" s="26">
        <f t="shared" si="0"/>
        <v>0</v>
      </c>
    </row>
    <row r="44" spans="1:6">
      <c r="A44" s="51" t="s">
        <v>18</v>
      </c>
      <c r="B44" s="5">
        <v>0</v>
      </c>
      <c r="C44" s="53">
        <v>0</v>
      </c>
      <c r="D44" s="79">
        <v>0</v>
      </c>
      <c r="E44" s="80">
        <f>C44-D44</f>
        <v>0</v>
      </c>
      <c r="F44" s="26">
        <f t="shared" si="0"/>
        <v>0</v>
      </c>
    </row>
    <row r="45" spans="1:6">
      <c r="A45" s="51"/>
      <c r="B45" s="14">
        <v>0</v>
      </c>
      <c r="C45" s="53"/>
      <c r="D45" s="79"/>
      <c r="E45" s="80"/>
      <c r="F45" s="26">
        <f t="shared" si="0"/>
        <v>0</v>
      </c>
    </row>
    <row r="46" spans="1:6">
      <c r="A46" s="51" t="s">
        <v>4</v>
      </c>
      <c r="B46" s="14">
        <v>0</v>
      </c>
      <c r="C46" s="53">
        <v>0</v>
      </c>
      <c r="D46" s="79">
        <v>0</v>
      </c>
      <c r="E46" s="80">
        <f>C46-D46</f>
        <v>0</v>
      </c>
      <c r="F46" s="26">
        <f t="shared" si="0"/>
        <v>0</v>
      </c>
    </row>
    <row r="47" spans="1:6">
      <c r="A47" s="6"/>
      <c r="B47" s="14">
        <v>0</v>
      </c>
      <c r="C47" s="53"/>
      <c r="D47" s="79"/>
      <c r="E47" s="80"/>
      <c r="F47" s="26">
        <f t="shared" si="0"/>
        <v>0</v>
      </c>
    </row>
    <row r="48" spans="1:6">
      <c r="A48" s="6" t="s">
        <v>45</v>
      </c>
      <c r="B48" s="12">
        <v>981</v>
      </c>
      <c r="C48" s="53">
        <f>SUM(C28:C46)</f>
        <v>3</v>
      </c>
      <c r="D48" s="83">
        <f>SUM(D28:D46)</f>
        <v>2</v>
      </c>
      <c r="E48" s="80">
        <f>C48-D48</f>
        <v>1</v>
      </c>
      <c r="F48" s="26">
        <f t="shared" si="0"/>
        <v>982</v>
      </c>
    </row>
    <row r="49" spans="1:6">
      <c r="A49" s="7"/>
      <c r="B49" s="15">
        <v>0</v>
      </c>
      <c r="C49" s="29"/>
      <c r="D49" s="79"/>
      <c r="E49" s="80"/>
      <c r="F49" s="26">
        <f t="shared" si="0"/>
        <v>0</v>
      </c>
    </row>
    <row r="50" spans="1:6">
      <c r="A50" s="64" t="s">
        <v>23</v>
      </c>
      <c r="B50" s="78">
        <v>142392</v>
      </c>
      <c r="C50" s="29">
        <f>C14</f>
        <v>783</v>
      </c>
      <c r="D50" s="106">
        <f>D14</f>
        <v>1559</v>
      </c>
      <c r="E50" s="93">
        <f>C50-D50</f>
        <v>-776</v>
      </c>
      <c r="F50" s="78">
        <f>B50+E50</f>
        <v>141616</v>
      </c>
    </row>
    <row r="51" spans="1:6">
      <c r="A51" s="7" t="s">
        <v>67</v>
      </c>
      <c r="B51" s="78">
        <v>40761</v>
      </c>
      <c r="C51" s="29">
        <f>C25</f>
        <v>0</v>
      </c>
      <c r="D51" s="106">
        <f>D25</f>
        <v>0</v>
      </c>
      <c r="E51" s="93">
        <f>C51-D51</f>
        <v>0</v>
      </c>
      <c r="F51" s="78">
        <f>B51+E51</f>
        <v>40761</v>
      </c>
    </row>
    <row r="52" spans="1:6">
      <c r="A52" s="7" t="s">
        <v>68</v>
      </c>
      <c r="B52" s="78">
        <v>981</v>
      </c>
      <c r="C52" s="29">
        <f>C48</f>
        <v>3</v>
      </c>
      <c r="D52" s="106">
        <f>D48</f>
        <v>2</v>
      </c>
      <c r="E52" s="93">
        <f>C52-D52</f>
        <v>1</v>
      </c>
      <c r="F52" s="78">
        <f>B52+E52</f>
        <v>982</v>
      </c>
    </row>
    <row r="53" spans="1:6">
      <c r="A53" s="67" t="s">
        <v>3</v>
      </c>
      <c r="B53" s="78">
        <v>184134</v>
      </c>
      <c r="C53" s="29">
        <f>SUM(C50:C52)</f>
        <v>786</v>
      </c>
      <c r="D53" s="106">
        <f>SUM(D50:D52)</f>
        <v>1561</v>
      </c>
      <c r="E53" s="93">
        <f>C53-D53</f>
        <v>-775</v>
      </c>
      <c r="F53" s="78">
        <f>B53+E53</f>
        <v>183359</v>
      </c>
    </row>
    <row r="54" spans="1:6">
      <c r="A54" s="6"/>
      <c r="B54" s="24">
        <v>0</v>
      </c>
      <c r="C54" s="29"/>
      <c r="D54" s="79"/>
      <c r="E54" s="80"/>
      <c r="F54" s="26">
        <f t="shared" si="0"/>
        <v>0</v>
      </c>
    </row>
    <row r="55" spans="1:6">
      <c r="A55" s="40" t="s">
        <v>30</v>
      </c>
      <c r="B55" s="24">
        <v>0</v>
      </c>
      <c r="C55" s="78"/>
      <c r="D55" s="79"/>
      <c r="E55" s="80"/>
      <c r="F55" s="26">
        <f t="shared" si="0"/>
        <v>0</v>
      </c>
    </row>
    <row r="56" spans="1:6">
      <c r="A56" s="70" t="s">
        <v>31</v>
      </c>
      <c r="B56" s="42">
        <v>460</v>
      </c>
      <c r="C56" s="78">
        <v>1</v>
      </c>
      <c r="D56" s="79">
        <v>19</v>
      </c>
      <c r="E56" s="80">
        <f>C56-D56</f>
        <v>-18</v>
      </c>
      <c r="F56" s="26">
        <f t="shared" si="0"/>
        <v>442</v>
      </c>
    </row>
    <row r="57" spans="1:6">
      <c r="A57" s="70" t="s">
        <v>32</v>
      </c>
      <c r="B57" s="42">
        <v>55</v>
      </c>
      <c r="C57" s="81">
        <v>0</v>
      </c>
      <c r="D57" s="79">
        <v>0</v>
      </c>
      <c r="E57" s="80">
        <f>C57-D57</f>
        <v>0</v>
      </c>
      <c r="F57" s="26">
        <f>B57+E57</f>
        <v>55</v>
      </c>
    </row>
    <row r="58" spans="1:6">
      <c r="A58" s="88" t="s">
        <v>46</v>
      </c>
      <c r="B58" s="42">
        <v>5180</v>
      </c>
      <c r="C58" s="81">
        <v>706</v>
      </c>
      <c r="D58" s="79"/>
      <c r="E58" s="80">
        <v>706</v>
      </c>
      <c r="F58" s="26">
        <f>B58+E58</f>
        <v>5886</v>
      </c>
    </row>
    <row r="59" spans="1:6">
      <c r="A59" s="88" t="s">
        <v>47</v>
      </c>
      <c r="B59" s="42">
        <v>7</v>
      </c>
      <c r="C59" s="81">
        <v>0</v>
      </c>
      <c r="D59" s="79">
        <v>1</v>
      </c>
      <c r="E59" s="80">
        <f>C59-D59</f>
        <v>-1</v>
      </c>
      <c r="F59" s="26">
        <f t="shared" si="0"/>
        <v>6</v>
      </c>
    </row>
    <row r="60" spans="1:6">
      <c r="A60" s="41" t="s">
        <v>3</v>
      </c>
      <c r="B60" s="42">
        <v>5702</v>
      </c>
      <c r="C60" s="81">
        <f>SUM(C56:C59)</f>
        <v>707</v>
      </c>
      <c r="D60" s="79">
        <f>SUM(D56:D59)</f>
        <v>20</v>
      </c>
      <c r="E60" s="80">
        <f>SUM(E56:E59)</f>
        <v>687</v>
      </c>
      <c r="F60" s="26">
        <f>B60+E60</f>
        <v>6389</v>
      </c>
    </row>
    <row r="61" spans="1:6">
      <c r="F61" s="26"/>
    </row>
    <row r="62" spans="1:6">
      <c r="F62" s="26"/>
    </row>
    <row r="63" spans="1:6">
      <c r="F63" s="26"/>
    </row>
    <row r="64" spans="1:6">
      <c r="F64" s="26"/>
    </row>
    <row r="65" spans="1:6">
      <c r="F65" s="26"/>
    </row>
    <row r="66" spans="1:6" s="7" customFormat="1">
      <c r="A66" s="3"/>
      <c r="B66" s="3"/>
      <c r="C66" s="81"/>
      <c r="D66" s="82"/>
      <c r="E66" s="84"/>
      <c r="F66" s="26"/>
    </row>
    <row r="67" spans="1:6" s="7" customFormat="1">
      <c r="A67" s="3"/>
      <c r="B67" s="3"/>
      <c r="C67" s="81"/>
      <c r="D67" s="82"/>
      <c r="E67" s="84"/>
      <c r="F67" s="26"/>
    </row>
    <row r="68" spans="1:6" s="7" customFormat="1">
      <c r="A68" s="3"/>
      <c r="B68" s="3"/>
      <c r="C68" s="81"/>
      <c r="D68" s="82"/>
      <c r="E68" s="84"/>
      <c r="F68" s="26"/>
    </row>
    <row r="69" spans="1:6" s="7" customFormat="1">
      <c r="A69" s="3"/>
      <c r="B69" s="3"/>
      <c r="C69" s="81"/>
      <c r="D69" s="82"/>
      <c r="E69" s="84"/>
      <c r="F69" s="26"/>
    </row>
    <row r="70" spans="1:6" s="7" customFormat="1">
      <c r="A70" s="3"/>
      <c r="B70" s="3"/>
      <c r="C70" s="81"/>
      <c r="D70" s="82"/>
      <c r="E70" s="84"/>
      <c r="F70" s="26"/>
    </row>
    <row r="71" spans="1:6" s="7" customFormat="1">
      <c r="A71" s="3"/>
      <c r="B71" s="3"/>
      <c r="C71" s="81"/>
      <c r="D71" s="82"/>
      <c r="E71" s="84"/>
      <c r="F71" s="3"/>
    </row>
    <row r="72" spans="1:6" s="7" customFormat="1">
      <c r="A72" s="3"/>
      <c r="B72" s="3"/>
      <c r="C72" s="81"/>
      <c r="D72" s="82"/>
      <c r="E72" s="84"/>
      <c r="F72" s="3"/>
    </row>
    <row r="73" spans="1:6" s="7" customFormat="1">
      <c r="A73" s="3"/>
      <c r="B73" s="3"/>
      <c r="C73" s="81"/>
      <c r="D73" s="82"/>
      <c r="E73" s="84"/>
      <c r="F73" s="3"/>
    </row>
    <row r="74" spans="1:6" s="7" customFormat="1">
      <c r="A74" s="3"/>
      <c r="B74" s="3"/>
      <c r="C74" s="81"/>
      <c r="D74" s="82"/>
      <c r="E74" s="84"/>
      <c r="F74" s="3"/>
    </row>
    <row r="75" spans="1:6" s="7" customFormat="1">
      <c r="A75" s="3"/>
      <c r="B75" s="3"/>
      <c r="C75" s="81"/>
      <c r="D75" s="82"/>
      <c r="E75" s="84"/>
      <c r="F75" s="3"/>
    </row>
    <row r="76" spans="1:6" s="7" customFormat="1">
      <c r="A76" s="3"/>
      <c r="B76" s="3"/>
      <c r="C76" s="81"/>
      <c r="D76" s="82"/>
      <c r="E76" s="84"/>
      <c r="F76" s="3"/>
    </row>
    <row r="77" spans="1:6" s="3" customFormat="1">
      <c r="C77" s="81"/>
      <c r="D77" s="82"/>
      <c r="E77" s="84"/>
    </row>
    <row r="78" spans="1:6" s="7" customFormat="1">
      <c r="A78" s="3"/>
      <c r="B78" s="3"/>
      <c r="C78" s="81"/>
      <c r="D78" s="82"/>
      <c r="E78" s="84"/>
      <c r="F78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5" top="0.76" bottom="0.67" header="0.3" footer="0.42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2" type="noConversion"/>
  <printOptions horizontalCentered="1" gridLines="1"/>
  <pageMargins left="0.42" right="0.45" top="0.76" bottom="0.67" header="0.3" footer="0.42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Zero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ColWidth="11.42578125" defaultRowHeight="12.75"/>
  <cols>
    <col min="1" max="1" width="30.28515625" style="108" bestFit="1" customWidth="1"/>
    <col min="2" max="2" width="11.28515625" style="108" customWidth="1"/>
    <col min="3" max="3" width="11.28515625" style="111" customWidth="1"/>
    <col min="4" max="4" width="11.28515625" style="110" customWidth="1"/>
    <col min="5" max="5" width="11.28515625" style="109" customWidth="1"/>
    <col min="6" max="6" width="11.28515625" style="108" customWidth="1"/>
    <col min="7" max="16384" width="11.42578125" style="140"/>
  </cols>
  <sheetData>
    <row r="1" spans="1:16">
      <c r="A1" s="138" t="s">
        <v>48</v>
      </c>
      <c r="B1" s="163" t="s">
        <v>26</v>
      </c>
      <c r="C1" s="162" t="s">
        <v>27</v>
      </c>
      <c r="D1" s="161" t="s">
        <v>28</v>
      </c>
      <c r="E1" s="160" t="s">
        <v>40</v>
      </c>
      <c r="F1" s="159" t="s">
        <v>26</v>
      </c>
    </row>
    <row r="2" spans="1:16" s="108" customFormat="1">
      <c r="A2" s="138"/>
      <c r="B2" s="158" t="s">
        <v>56</v>
      </c>
      <c r="C2" s="157" t="s">
        <v>69</v>
      </c>
      <c r="D2" s="176" t="s">
        <v>69</v>
      </c>
      <c r="E2" s="157" t="s">
        <v>69</v>
      </c>
      <c r="F2" s="157" t="s">
        <v>69</v>
      </c>
    </row>
    <row r="3" spans="1:16" s="108" customFormat="1">
      <c r="A3" s="138" t="s">
        <v>12</v>
      </c>
      <c r="B3" s="175" t="s">
        <v>72</v>
      </c>
      <c r="C3" s="151"/>
      <c r="D3" s="150"/>
      <c r="E3" s="149"/>
      <c r="F3" s="148"/>
    </row>
    <row r="4" spans="1:16">
      <c r="A4" s="134" t="s">
        <v>0</v>
      </c>
      <c r="B4" s="135"/>
      <c r="C4" s="122">
        <v>358</v>
      </c>
      <c r="D4" s="119">
        <v>213</v>
      </c>
      <c r="E4" s="118">
        <f>C4-D4</f>
        <v>145</v>
      </c>
      <c r="F4" s="114"/>
    </row>
    <row r="5" spans="1:16">
      <c r="A5" s="134"/>
      <c r="B5" s="135">
        <v>0</v>
      </c>
      <c r="C5" s="122"/>
      <c r="D5" s="119"/>
      <c r="E5" s="118"/>
      <c r="F5" s="114">
        <f>B5+E5</f>
        <v>0</v>
      </c>
    </row>
    <row r="6" spans="1:16">
      <c r="A6" s="134" t="s">
        <v>2</v>
      </c>
      <c r="B6" s="135"/>
      <c r="C6" s="122">
        <v>0</v>
      </c>
      <c r="D6" s="119">
        <v>14</v>
      </c>
      <c r="E6" s="118">
        <f>C6-D6</f>
        <v>-14</v>
      </c>
      <c r="F6" s="114"/>
    </row>
    <row r="7" spans="1:16">
      <c r="A7" s="134"/>
      <c r="B7" s="135">
        <v>0</v>
      </c>
      <c r="C7" s="122"/>
      <c r="D7" s="119"/>
      <c r="E7" s="118"/>
      <c r="F7" s="114">
        <f>B7+E7</f>
        <v>0</v>
      </c>
    </row>
    <row r="8" spans="1:16">
      <c r="A8" s="134" t="s">
        <v>11</v>
      </c>
      <c r="B8" s="135"/>
      <c r="C8" s="122">
        <v>0</v>
      </c>
      <c r="D8" s="119">
        <v>0</v>
      </c>
      <c r="E8" s="118">
        <f>C8-D8</f>
        <v>0</v>
      </c>
      <c r="F8" s="114"/>
    </row>
    <row r="9" spans="1:16" s="147" customFormat="1">
      <c r="A9" s="134"/>
      <c r="B9" s="135"/>
      <c r="C9" s="122"/>
      <c r="D9" s="119"/>
      <c r="E9" s="118">
        <f>C9-D9</f>
        <v>0</v>
      </c>
      <c r="F9" s="114"/>
    </row>
    <row r="10" spans="1:16" s="142" customFormat="1">
      <c r="A10" s="134" t="s">
        <v>60</v>
      </c>
      <c r="B10" s="122"/>
      <c r="C10" s="122">
        <v>0</v>
      </c>
      <c r="D10" s="119">
        <v>0</v>
      </c>
      <c r="E10" s="118">
        <f>C10-D10</f>
        <v>0</v>
      </c>
      <c r="F10" s="114"/>
      <c r="G10" s="146"/>
      <c r="H10" s="146"/>
      <c r="I10" s="146"/>
      <c r="J10" s="146"/>
      <c r="K10" s="146"/>
      <c r="L10" s="146"/>
      <c r="M10" s="146"/>
      <c r="N10" s="145"/>
      <c r="O10" s="144"/>
      <c r="P10" s="143"/>
    </row>
    <row r="11" spans="1:16" s="142" customFormat="1">
      <c r="A11" s="140"/>
      <c r="B11" s="122"/>
      <c r="C11" s="122"/>
      <c r="D11" s="119"/>
      <c r="E11" s="118">
        <f>C11-D11</f>
        <v>0</v>
      </c>
      <c r="F11" s="114"/>
      <c r="G11" s="146"/>
      <c r="H11" s="146"/>
      <c r="I11" s="146"/>
      <c r="J11" s="146"/>
      <c r="K11" s="146"/>
      <c r="L11" s="146"/>
      <c r="M11" s="146"/>
      <c r="N11" s="145"/>
      <c r="O11" s="144"/>
      <c r="P11" s="143"/>
    </row>
    <row r="12" spans="1:16" s="142" customFormat="1">
      <c r="A12" s="134" t="s">
        <v>61</v>
      </c>
      <c r="B12" s="122"/>
      <c r="C12" s="122">
        <v>0</v>
      </c>
      <c r="D12" s="119">
        <v>0</v>
      </c>
      <c r="E12" s="118">
        <f>C12-D12</f>
        <v>0</v>
      </c>
      <c r="F12" s="114"/>
      <c r="G12" s="146"/>
      <c r="H12" s="146"/>
      <c r="I12" s="146"/>
      <c r="J12" s="146"/>
      <c r="K12" s="146"/>
      <c r="L12" s="146"/>
      <c r="M12" s="146"/>
      <c r="N12" s="145"/>
      <c r="O12" s="144"/>
      <c r="P12" s="143"/>
    </row>
    <row r="13" spans="1:16">
      <c r="A13" s="140"/>
      <c r="B13" s="135">
        <v>0</v>
      </c>
      <c r="C13" s="122"/>
      <c r="D13" s="119"/>
      <c r="E13" s="118"/>
      <c r="F13" s="114">
        <f t="shared" ref="F13:F60" si="0">B13+E13</f>
        <v>0</v>
      </c>
    </row>
    <row r="14" spans="1:16">
      <c r="A14" s="140" t="s">
        <v>43</v>
      </c>
      <c r="B14" s="135">
        <v>31717</v>
      </c>
      <c r="C14" s="122">
        <f>SUM(C4:C12)</f>
        <v>358</v>
      </c>
      <c r="D14" s="119">
        <f>SUM(D4:D12)</f>
        <v>227</v>
      </c>
      <c r="E14" s="118">
        <f>C14-D14</f>
        <v>131</v>
      </c>
      <c r="F14" s="114">
        <f t="shared" si="0"/>
        <v>31848</v>
      </c>
    </row>
    <row r="15" spans="1:16">
      <c r="A15" s="140"/>
      <c r="B15" s="135">
        <v>0</v>
      </c>
      <c r="C15" s="122"/>
      <c r="D15" s="119"/>
      <c r="E15" s="118"/>
      <c r="F15" s="114">
        <f t="shared" si="0"/>
        <v>0</v>
      </c>
    </row>
    <row r="16" spans="1:16">
      <c r="A16" s="138" t="s">
        <v>1</v>
      </c>
      <c r="B16" s="135">
        <v>0</v>
      </c>
      <c r="C16" s="122"/>
      <c r="D16" s="119"/>
      <c r="E16" s="118"/>
      <c r="F16" s="114">
        <f t="shared" si="0"/>
        <v>0</v>
      </c>
    </row>
    <row r="17" spans="1:6">
      <c r="A17" s="134" t="s">
        <v>24</v>
      </c>
      <c r="B17" s="135">
        <v>0</v>
      </c>
      <c r="C17" s="122">
        <v>0</v>
      </c>
      <c r="D17" s="119">
        <v>0</v>
      </c>
      <c r="E17" s="118">
        <f>C17-D17</f>
        <v>0</v>
      </c>
      <c r="F17" s="114">
        <f t="shared" si="0"/>
        <v>0</v>
      </c>
    </row>
    <row r="18" spans="1:6">
      <c r="A18" s="134"/>
      <c r="B18" s="135">
        <v>0</v>
      </c>
      <c r="C18" s="122"/>
      <c r="D18" s="119"/>
      <c r="E18" s="118"/>
      <c r="F18" s="114">
        <f t="shared" si="0"/>
        <v>0</v>
      </c>
    </row>
    <row r="19" spans="1:6">
      <c r="A19" s="134" t="s">
        <v>25</v>
      </c>
      <c r="B19" s="135">
        <v>0</v>
      </c>
      <c r="C19" s="122">
        <v>0</v>
      </c>
      <c r="D19" s="119">
        <v>0</v>
      </c>
      <c r="E19" s="118">
        <f>C19-D19</f>
        <v>0</v>
      </c>
      <c r="F19" s="114">
        <f t="shared" si="0"/>
        <v>0</v>
      </c>
    </row>
    <row r="20" spans="1:6">
      <c r="A20" s="134"/>
      <c r="B20" s="108">
        <v>0</v>
      </c>
      <c r="E20" s="118"/>
      <c r="F20" s="114">
        <f t="shared" si="0"/>
        <v>0</v>
      </c>
    </row>
    <row r="21" spans="1:6">
      <c r="A21" s="141" t="s">
        <v>41</v>
      </c>
      <c r="B21" s="139">
        <v>0</v>
      </c>
      <c r="C21" s="132"/>
      <c r="D21" s="119"/>
      <c r="E21" s="118"/>
      <c r="F21" s="114">
        <f t="shared" si="0"/>
        <v>0</v>
      </c>
    </row>
    <row r="22" spans="1:6">
      <c r="A22" s="141"/>
      <c r="B22" s="139">
        <v>0</v>
      </c>
      <c r="C22" s="132"/>
      <c r="D22" s="131"/>
      <c r="E22" s="118"/>
      <c r="F22" s="114">
        <f t="shared" si="0"/>
        <v>0</v>
      </c>
    </row>
    <row r="23" spans="1:6">
      <c r="A23" s="141" t="s">
        <v>42</v>
      </c>
      <c r="B23" s="139">
        <v>0</v>
      </c>
      <c r="C23" s="132"/>
      <c r="D23" s="119"/>
      <c r="E23" s="118"/>
      <c r="F23" s="114">
        <f t="shared" si="0"/>
        <v>0</v>
      </c>
    </row>
    <row r="24" spans="1:6">
      <c r="A24" s="141"/>
      <c r="B24" s="139">
        <v>0</v>
      </c>
      <c r="C24" s="132"/>
      <c r="D24" s="131"/>
      <c r="E24" s="118"/>
      <c r="F24" s="114">
        <f t="shared" si="0"/>
        <v>0</v>
      </c>
    </row>
    <row r="25" spans="1:6">
      <c r="A25" s="140" t="s">
        <v>44</v>
      </c>
      <c r="B25" s="139">
        <v>0</v>
      </c>
      <c r="C25" s="132">
        <f>SUM(C17,C19,C21,C23)</f>
        <v>0</v>
      </c>
      <c r="D25" s="119">
        <f>SUM(D17,D19,D21,D23)</f>
        <v>0</v>
      </c>
      <c r="E25" s="118">
        <f>C25-D25</f>
        <v>0</v>
      </c>
      <c r="F25" s="114">
        <f t="shared" si="0"/>
        <v>0</v>
      </c>
    </row>
    <row r="26" spans="1:6">
      <c r="A26" s="140"/>
      <c r="B26" s="139">
        <v>0</v>
      </c>
      <c r="C26" s="132"/>
      <c r="D26" s="131"/>
      <c r="E26" s="118"/>
      <c r="F26" s="114">
        <f t="shared" si="0"/>
        <v>0</v>
      </c>
    </row>
    <row r="27" spans="1:6">
      <c r="A27" s="138" t="s">
        <v>19</v>
      </c>
      <c r="B27" s="135">
        <v>0</v>
      </c>
      <c r="C27" s="132"/>
      <c r="D27" s="131"/>
      <c r="E27" s="118"/>
      <c r="F27" s="114">
        <f t="shared" si="0"/>
        <v>0</v>
      </c>
    </row>
    <row r="28" spans="1:6" s="108" customFormat="1">
      <c r="A28" s="134" t="s">
        <v>16</v>
      </c>
      <c r="B28" s="135">
        <v>209</v>
      </c>
      <c r="C28" s="137">
        <v>0</v>
      </c>
      <c r="D28" s="119">
        <v>6</v>
      </c>
      <c r="E28" s="118">
        <f>C28-D28</f>
        <v>-6</v>
      </c>
      <c r="F28" s="114">
        <f t="shared" si="0"/>
        <v>203</v>
      </c>
    </row>
    <row r="29" spans="1:6" s="108" customFormat="1">
      <c r="A29" s="134"/>
      <c r="B29" s="135">
        <v>0</v>
      </c>
      <c r="C29" s="132"/>
      <c r="D29" s="119"/>
      <c r="E29" s="118"/>
      <c r="F29" s="114">
        <f t="shared" si="0"/>
        <v>0</v>
      </c>
    </row>
    <row r="30" spans="1:6" s="108" customFormat="1">
      <c r="A30" s="134" t="s">
        <v>15</v>
      </c>
      <c r="B30" s="135">
        <v>230</v>
      </c>
      <c r="C30" s="132">
        <v>51</v>
      </c>
      <c r="D30" s="119">
        <v>82</v>
      </c>
      <c r="E30" s="118">
        <f>C30-D30</f>
        <v>-31</v>
      </c>
      <c r="F30" s="114">
        <f t="shared" si="0"/>
        <v>199</v>
      </c>
    </row>
    <row r="31" spans="1:6" s="108" customFormat="1">
      <c r="A31" s="134"/>
      <c r="B31" s="135">
        <v>0</v>
      </c>
      <c r="C31" s="132"/>
      <c r="D31" s="119"/>
      <c r="E31" s="118"/>
      <c r="F31" s="114">
        <f t="shared" si="0"/>
        <v>0</v>
      </c>
    </row>
    <row r="32" spans="1:6">
      <c r="A32" s="134" t="s">
        <v>14</v>
      </c>
      <c r="B32" s="135">
        <v>488</v>
      </c>
      <c r="C32" s="132">
        <v>2</v>
      </c>
      <c r="D32" s="119">
        <v>71</v>
      </c>
      <c r="E32" s="118">
        <f>C32-D32</f>
        <v>-69</v>
      </c>
      <c r="F32" s="114">
        <f t="shared" si="0"/>
        <v>419</v>
      </c>
    </row>
    <row r="33" spans="1:6">
      <c r="A33" s="134"/>
      <c r="B33" s="135">
        <v>0</v>
      </c>
      <c r="C33" s="132"/>
      <c r="D33" s="119"/>
      <c r="E33" s="118"/>
      <c r="F33" s="114">
        <f t="shared" si="0"/>
        <v>0</v>
      </c>
    </row>
    <row r="34" spans="1:6">
      <c r="A34" s="134" t="s">
        <v>13</v>
      </c>
      <c r="B34" s="135">
        <v>40</v>
      </c>
      <c r="C34" s="132">
        <v>0</v>
      </c>
      <c r="D34" s="119">
        <v>8</v>
      </c>
      <c r="E34" s="118">
        <f>C34-D34</f>
        <v>-8</v>
      </c>
      <c r="F34" s="114">
        <f t="shared" si="0"/>
        <v>32</v>
      </c>
    </row>
    <row r="35" spans="1:6">
      <c r="A35" s="134"/>
      <c r="B35" s="135">
        <v>0</v>
      </c>
      <c r="C35" s="132"/>
      <c r="D35" s="119"/>
      <c r="E35" s="118"/>
      <c r="F35" s="114">
        <f t="shared" si="0"/>
        <v>0</v>
      </c>
    </row>
    <row r="36" spans="1:6">
      <c r="A36" s="134" t="s">
        <v>57</v>
      </c>
      <c r="B36" s="135">
        <v>20</v>
      </c>
      <c r="C36" s="132">
        <v>0</v>
      </c>
      <c r="D36" s="119">
        <v>18</v>
      </c>
      <c r="E36" s="118">
        <f>C36-D36</f>
        <v>-18</v>
      </c>
      <c r="F36" s="114">
        <f t="shared" si="0"/>
        <v>2</v>
      </c>
    </row>
    <row r="37" spans="1:6">
      <c r="A37" s="134"/>
      <c r="B37" s="135">
        <v>0</v>
      </c>
      <c r="C37" s="132"/>
      <c r="D37" s="119"/>
      <c r="E37" s="118"/>
      <c r="F37" s="114">
        <f t="shared" si="0"/>
        <v>0</v>
      </c>
    </row>
    <row r="38" spans="1:6">
      <c r="A38" s="134" t="s">
        <v>6</v>
      </c>
      <c r="B38" s="135">
        <v>0</v>
      </c>
      <c r="C38" s="132">
        <v>0</v>
      </c>
      <c r="D38" s="119">
        <v>0</v>
      </c>
      <c r="E38" s="118">
        <f>C38-D38</f>
        <v>0</v>
      </c>
      <c r="F38" s="114">
        <f t="shared" si="0"/>
        <v>0</v>
      </c>
    </row>
    <row r="39" spans="1:6">
      <c r="A39" s="134"/>
      <c r="B39" s="135">
        <v>0</v>
      </c>
      <c r="C39" s="132"/>
      <c r="D39" s="119"/>
      <c r="E39" s="118"/>
      <c r="F39" s="114">
        <f t="shared" si="0"/>
        <v>0</v>
      </c>
    </row>
    <row r="40" spans="1:6">
      <c r="A40" s="134" t="s">
        <v>58</v>
      </c>
      <c r="B40" s="135">
        <v>1</v>
      </c>
      <c r="C40" s="132">
        <v>0</v>
      </c>
      <c r="D40" s="119">
        <v>0</v>
      </c>
      <c r="E40" s="118">
        <f>C40-D40</f>
        <v>0</v>
      </c>
      <c r="F40" s="114">
        <f t="shared" si="0"/>
        <v>1</v>
      </c>
    </row>
    <row r="41" spans="1:6">
      <c r="A41" s="134"/>
      <c r="B41" s="135">
        <v>0</v>
      </c>
      <c r="C41" s="132"/>
      <c r="D41" s="119"/>
      <c r="E41" s="118"/>
      <c r="F41" s="114">
        <f t="shared" si="0"/>
        <v>0</v>
      </c>
    </row>
    <row r="42" spans="1:6">
      <c r="A42" s="134" t="s">
        <v>17</v>
      </c>
      <c r="B42" s="135">
        <v>0</v>
      </c>
      <c r="C42" s="132">
        <v>0</v>
      </c>
      <c r="D42" s="136">
        <v>0</v>
      </c>
      <c r="E42" s="118">
        <f>C42-D42</f>
        <v>0</v>
      </c>
      <c r="F42" s="114">
        <f t="shared" si="0"/>
        <v>0</v>
      </c>
    </row>
    <row r="43" spans="1:6">
      <c r="A43" s="134"/>
      <c r="B43" s="135">
        <v>0</v>
      </c>
      <c r="C43" s="132"/>
      <c r="D43" s="119"/>
      <c r="E43" s="118"/>
      <c r="F43" s="114">
        <f t="shared" si="0"/>
        <v>0</v>
      </c>
    </row>
    <row r="44" spans="1:6">
      <c r="A44" s="134" t="s">
        <v>18</v>
      </c>
      <c r="B44" s="135">
        <v>0</v>
      </c>
      <c r="C44" s="132">
        <v>0</v>
      </c>
      <c r="D44" s="119">
        <v>0</v>
      </c>
      <c r="E44" s="118">
        <f>C44-D44</f>
        <v>0</v>
      </c>
      <c r="F44" s="114">
        <f t="shared" si="0"/>
        <v>0</v>
      </c>
    </row>
    <row r="45" spans="1:6">
      <c r="A45" s="134"/>
      <c r="B45" s="133">
        <v>0</v>
      </c>
      <c r="C45" s="132"/>
      <c r="D45" s="119"/>
      <c r="E45" s="118"/>
      <c r="F45" s="114">
        <f t="shared" si="0"/>
        <v>0</v>
      </c>
    </row>
    <row r="46" spans="1:6">
      <c r="A46" s="134" t="s">
        <v>4</v>
      </c>
      <c r="B46" s="133">
        <v>0</v>
      </c>
      <c r="C46" s="132">
        <v>0</v>
      </c>
      <c r="D46" s="119">
        <v>0</v>
      </c>
      <c r="E46" s="118">
        <f>C46-D46</f>
        <v>0</v>
      </c>
      <c r="F46" s="114">
        <f t="shared" si="0"/>
        <v>0</v>
      </c>
    </row>
    <row r="47" spans="1:6">
      <c r="A47" s="124"/>
      <c r="B47" s="133">
        <v>0</v>
      </c>
      <c r="C47" s="132"/>
      <c r="D47" s="119"/>
      <c r="E47" s="118"/>
      <c r="F47" s="114">
        <f t="shared" si="0"/>
        <v>0</v>
      </c>
    </row>
    <row r="48" spans="1:6">
      <c r="A48" s="124" t="s">
        <v>45</v>
      </c>
      <c r="B48" s="174">
        <v>990</v>
      </c>
      <c r="C48" s="132">
        <f>SUM(C28:C46)</f>
        <v>53</v>
      </c>
      <c r="D48" s="131">
        <f>SUM(D28:D46)</f>
        <v>185</v>
      </c>
      <c r="E48" s="118">
        <f>C48-D48</f>
        <v>-132</v>
      </c>
      <c r="F48" s="114">
        <f t="shared" si="0"/>
        <v>858</v>
      </c>
    </row>
    <row r="49" spans="1:6">
      <c r="A49" s="128"/>
      <c r="B49" s="173">
        <v>0</v>
      </c>
      <c r="C49" s="115"/>
      <c r="D49" s="119"/>
      <c r="E49" s="118"/>
      <c r="F49" s="114">
        <f t="shared" si="0"/>
        <v>0</v>
      </c>
    </row>
    <row r="50" spans="1:6">
      <c r="A50" s="129" t="s">
        <v>23</v>
      </c>
      <c r="B50" s="122">
        <v>31717</v>
      </c>
      <c r="C50" s="115">
        <f>C14</f>
        <v>358</v>
      </c>
      <c r="D50" s="126">
        <f>D14</f>
        <v>227</v>
      </c>
      <c r="E50" s="125">
        <f>C50-D50</f>
        <v>131</v>
      </c>
      <c r="F50" s="122">
        <f t="shared" si="0"/>
        <v>31848</v>
      </c>
    </row>
    <row r="51" spans="1:6">
      <c r="A51" s="128" t="s">
        <v>67</v>
      </c>
      <c r="B51" s="122">
        <v>0</v>
      </c>
      <c r="C51" s="115">
        <f>C25</f>
        <v>0</v>
      </c>
      <c r="D51" s="126">
        <f>D25</f>
        <v>0</v>
      </c>
      <c r="E51" s="125">
        <f>C51-D51</f>
        <v>0</v>
      </c>
      <c r="F51" s="122">
        <f t="shared" si="0"/>
        <v>0</v>
      </c>
    </row>
    <row r="52" spans="1:6">
      <c r="A52" s="128" t="s">
        <v>68</v>
      </c>
      <c r="B52" s="122">
        <v>990</v>
      </c>
      <c r="C52" s="115">
        <f>C48</f>
        <v>53</v>
      </c>
      <c r="D52" s="126">
        <f>D48</f>
        <v>185</v>
      </c>
      <c r="E52" s="125">
        <f>C52-D52</f>
        <v>-132</v>
      </c>
      <c r="F52" s="122">
        <f t="shared" si="0"/>
        <v>858</v>
      </c>
    </row>
    <row r="53" spans="1:6">
      <c r="A53" s="127" t="s">
        <v>3</v>
      </c>
      <c r="B53" s="122">
        <v>32707</v>
      </c>
      <c r="C53" s="115">
        <f>SUM(C50:C52)</f>
        <v>411</v>
      </c>
      <c r="D53" s="126">
        <f>SUM(D50:D52)</f>
        <v>412</v>
      </c>
      <c r="E53" s="125">
        <f>C53-D53</f>
        <v>-1</v>
      </c>
      <c r="F53" s="122">
        <f t="shared" si="0"/>
        <v>32706</v>
      </c>
    </row>
    <row r="54" spans="1:6">
      <c r="A54" s="124"/>
      <c r="B54" s="172">
        <v>0</v>
      </c>
      <c r="C54" s="115"/>
      <c r="D54" s="119"/>
      <c r="E54" s="118"/>
      <c r="F54" s="114">
        <f t="shared" si="0"/>
        <v>0</v>
      </c>
    </row>
    <row r="55" spans="1:6">
      <c r="A55" s="123" t="s">
        <v>30</v>
      </c>
      <c r="B55" s="172">
        <v>0</v>
      </c>
      <c r="C55" s="122"/>
      <c r="D55" s="119"/>
      <c r="E55" s="118"/>
      <c r="F55" s="114">
        <f t="shared" si="0"/>
        <v>0</v>
      </c>
    </row>
    <row r="56" spans="1:6">
      <c r="A56" s="121" t="s">
        <v>31</v>
      </c>
      <c r="B56" s="117">
        <v>218</v>
      </c>
      <c r="C56" s="122">
        <v>1</v>
      </c>
      <c r="D56" s="119">
        <v>7</v>
      </c>
      <c r="E56" s="118">
        <f>C56-D56</f>
        <v>-6</v>
      </c>
      <c r="F56" s="114">
        <f t="shared" si="0"/>
        <v>212</v>
      </c>
    </row>
    <row r="57" spans="1:6">
      <c r="A57" s="121" t="s">
        <v>32</v>
      </c>
      <c r="B57" s="117">
        <v>2</v>
      </c>
      <c r="C57" s="111">
        <v>0</v>
      </c>
      <c r="D57" s="119">
        <v>0</v>
      </c>
      <c r="E57" s="118">
        <f>C57-D57</f>
        <v>0</v>
      </c>
      <c r="F57" s="114">
        <f t="shared" si="0"/>
        <v>2</v>
      </c>
    </row>
    <row r="58" spans="1:6">
      <c r="A58" s="120" t="s">
        <v>46</v>
      </c>
      <c r="B58" s="117">
        <v>5776</v>
      </c>
      <c r="C58" s="111">
        <v>62</v>
      </c>
      <c r="D58" s="119"/>
      <c r="E58" s="118">
        <v>62</v>
      </c>
      <c r="F58" s="114">
        <f t="shared" si="0"/>
        <v>5838</v>
      </c>
    </row>
    <row r="59" spans="1:6">
      <c r="A59" s="120" t="s">
        <v>47</v>
      </c>
      <c r="B59" s="117">
        <v>2</v>
      </c>
      <c r="C59" s="111">
        <v>0</v>
      </c>
      <c r="D59" s="119">
        <v>0</v>
      </c>
      <c r="E59" s="118">
        <f>C59-D59</f>
        <v>0</v>
      </c>
      <c r="F59" s="114">
        <f t="shared" si="0"/>
        <v>2</v>
      </c>
    </row>
    <row r="60" spans="1:6">
      <c r="A60" s="117" t="s">
        <v>3</v>
      </c>
      <c r="B60" s="116">
        <v>5998</v>
      </c>
      <c r="C60" s="111">
        <f>SUM(C56:C59)</f>
        <v>63</v>
      </c>
      <c r="D60" s="119">
        <f>SUM(D56:D59)</f>
        <v>7</v>
      </c>
      <c r="E60" s="118">
        <f>SUM(E56:E59)</f>
        <v>56</v>
      </c>
      <c r="F60" s="114">
        <f t="shared" si="0"/>
        <v>6054</v>
      </c>
    </row>
    <row r="61" spans="1:6">
      <c r="F61" s="114"/>
    </row>
    <row r="62" spans="1:6">
      <c r="F62" s="114"/>
    </row>
    <row r="63" spans="1:6">
      <c r="B63" s="108" t="s">
        <v>73</v>
      </c>
      <c r="F63" s="114"/>
    </row>
    <row r="64" spans="1:6">
      <c r="F64" s="114"/>
    </row>
    <row r="65" spans="1:6">
      <c r="F65" s="114"/>
    </row>
    <row r="66" spans="1:6" s="128" customFormat="1">
      <c r="A66" s="108"/>
      <c r="B66" s="108"/>
      <c r="C66" s="111"/>
      <c r="D66" s="110"/>
      <c r="E66" s="109"/>
      <c r="F66" s="114"/>
    </row>
    <row r="67" spans="1:6" s="128" customFormat="1">
      <c r="A67" s="108"/>
      <c r="B67" s="108"/>
      <c r="C67" s="111"/>
      <c r="D67" s="110"/>
      <c r="E67" s="109"/>
      <c r="F67" s="114"/>
    </row>
    <row r="68" spans="1:6" s="128" customFormat="1">
      <c r="A68" s="108"/>
      <c r="B68" s="108"/>
      <c r="C68" s="111"/>
      <c r="D68" s="110"/>
      <c r="E68" s="109"/>
      <c r="F68" s="114"/>
    </row>
    <row r="69" spans="1:6" s="128" customFormat="1">
      <c r="A69" s="108"/>
      <c r="B69" s="108"/>
      <c r="C69" s="111"/>
      <c r="D69" s="110"/>
      <c r="E69" s="109"/>
      <c r="F69" s="114"/>
    </row>
    <row r="70" spans="1:6" s="128" customFormat="1">
      <c r="A70" s="108"/>
      <c r="B70" s="108"/>
      <c r="C70" s="111"/>
      <c r="D70" s="110"/>
      <c r="E70" s="109"/>
      <c r="F70" s="114"/>
    </row>
    <row r="71" spans="1:6" s="128" customFormat="1">
      <c r="A71" s="108"/>
      <c r="B71" s="108"/>
      <c r="C71" s="111"/>
      <c r="D71" s="110"/>
      <c r="E71" s="109"/>
      <c r="F71" s="108"/>
    </row>
    <row r="72" spans="1:6" s="128" customFormat="1">
      <c r="A72" s="108"/>
      <c r="B72" s="108"/>
      <c r="C72" s="111"/>
      <c r="D72" s="110"/>
      <c r="E72" s="109"/>
      <c r="F72" s="108"/>
    </row>
    <row r="73" spans="1:6" s="128" customFormat="1">
      <c r="A73" s="108"/>
      <c r="B73" s="108"/>
      <c r="C73" s="111"/>
      <c r="D73" s="110"/>
      <c r="E73" s="109"/>
      <c r="F73" s="108"/>
    </row>
    <row r="74" spans="1:6" s="128" customFormat="1">
      <c r="A74" s="108"/>
      <c r="B74" s="108"/>
      <c r="C74" s="111"/>
      <c r="D74" s="110"/>
      <c r="E74" s="109"/>
      <c r="F74" s="108"/>
    </row>
    <row r="75" spans="1:6" s="128" customFormat="1">
      <c r="A75" s="108"/>
      <c r="B75" s="108"/>
      <c r="C75" s="111"/>
      <c r="D75" s="110"/>
      <c r="E75" s="109"/>
      <c r="F75" s="108"/>
    </row>
    <row r="76" spans="1:6" s="128" customFormat="1">
      <c r="A76" s="108"/>
      <c r="B76" s="108"/>
      <c r="C76" s="111"/>
      <c r="D76" s="110"/>
      <c r="E76" s="109"/>
      <c r="F76" s="108"/>
    </row>
    <row r="77" spans="1:6" s="108" customFormat="1">
      <c r="C77" s="111"/>
      <c r="D77" s="110"/>
      <c r="E77" s="109"/>
    </row>
    <row r="78" spans="1:6" s="128" customFormat="1">
      <c r="A78" s="108"/>
      <c r="B78" s="108"/>
      <c r="C78" s="111"/>
      <c r="D78" s="110"/>
      <c r="E78" s="109"/>
      <c r="F78" s="108"/>
    </row>
  </sheetData>
  <printOptions horizontalCentered="1" gridLines="1"/>
  <pageMargins left="0.42" right="0.46" top="0.75" bottom="0.61" header="0.45" footer="0.27"/>
  <pageSetup orientation="portrait" r:id="rId1"/>
  <headerFooter alignWithMargins="0">
    <oddHeader>&amp;F</oddHeader>
    <oddFooter>Prepared by Barbara_W_Sterling &amp;D&amp;RPage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2"/>
  <sheetViews>
    <sheetView showZero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8" sqref="F8"/>
    </sheetView>
  </sheetViews>
  <sheetFormatPr defaultColWidth="11.42578125" defaultRowHeight="12.75"/>
  <cols>
    <col min="1" max="1" width="30.28515625" style="108" bestFit="1" customWidth="1"/>
    <col min="2" max="2" width="11.28515625" style="108" customWidth="1"/>
    <col min="3" max="3" width="11.28515625" style="111" customWidth="1"/>
    <col min="4" max="4" width="11.28515625" style="110" customWidth="1"/>
    <col min="5" max="5" width="11.28515625" style="109" customWidth="1"/>
    <col min="6" max="6" width="11.28515625" style="108" customWidth="1"/>
    <col min="7" max="16384" width="11.42578125" style="107"/>
  </cols>
  <sheetData>
    <row r="1" spans="1:16" s="148" customFormat="1">
      <c r="A1" s="148" t="s">
        <v>7</v>
      </c>
      <c r="B1" s="163" t="s">
        <v>26</v>
      </c>
      <c r="C1" s="162" t="s">
        <v>27</v>
      </c>
      <c r="D1" s="161" t="s">
        <v>28</v>
      </c>
      <c r="E1" s="160" t="s">
        <v>40</v>
      </c>
      <c r="F1" s="159" t="s">
        <v>26</v>
      </c>
    </row>
    <row r="2" spans="1:16" s="153" customFormat="1">
      <c r="A2" s="138"/>
      <c r="B2" s="158" t="s">
        <v>56</v>
      </c>
      <c r="C2" s="157" t="s">
        <v>69</v>
      </c>
      <c r="D2" s="156" t="s">
        <v>69</v>
      </c>
      <c r="E2" s="155" t="s">
        <v>69</v>
      </c>
      <c r="F2" s="154" t="s">
        <v>69</v>
      </c>
    </row>
    <row r="3" spans="1:16" s="113" customFormat="1">
      <c r="A3" s="138" t="s">
        <v>12</v>
      </c>
      <c r="B3" s="152"/>
      <c r="C3" s="151"/>
      <c r="D3" s="150"/>
      <c r="E3" s="149"/>
      <c r="F3" s="148"/>
    </row>
    <row r="4" spans="1:16">
      <c r="A4" s="134" t="s">
        <v>0</v>
      </c>
      <c r="B4" s="135"/>
      <c r="C4" s="122">
        <v>995</v>
      </c>
      <c r="D4" s="119">
        <v>80</v>
      </c>
      <c r="E4" s="118">
        <f>C4-D4</f>
        <v>915</v>
      </c>
      <c r="F4" s="114"/>
    </row>
    <row r="5" spans="1:16">
      <c r="A5" s="134"/>
      <c r="B5" s="135">
        <v>0</v>
      </c>
      <c r="C5" s="122"/>
      <c r="D5" s="119"/>
      <c r="E5" s="118"/>
      <c r="F5" s="114">
        <f>B5+E5</f>
        <v>0</v>
      </c>
    </row>
    <row r="6" spans="1:16">
      <c r="A6" s="134" t="s">
        <v>2</v>
      </c>
      <c r="B6" s="135"/>
      <c r="C6" s="122">
        <v>238</v>
      </c>
      <c r="D6" s="119">
        <v>1</v>
      </c>
      <c r="E6" s="118">
        <f>C6-D6</f>
        <v>237</v>
      </c>
      <c r="F6" s="114"/>
    </row>
    <row r="7" spans="1:16">
      <c r="A7" s="134"/>
      <c r="B7" s="135">
        <v>0</v>
      </c>
      <c r="C7" s="122"/>
      <c r="D7" s="119"/>
      <c r="E7" s="118"/>
      <c r="F7" s="114">
        <f>B7+E7</f>
        <v>0</v>
      </c>
    </row>
    <row r="8" spans="1:16">
      <c r="A8" s="134" t="s">
        <v>11</v>
      </c>
      <c r="B8" s="135"/>
      <c r="C8" s="122">
        <v>0</v>
      </c>
      <c r="D8" s="119">
        <v>0</v>
      </c>
      <c r="E8" s="118">
        <f>C8-D8</f>
        <v>0</v>
      </c>
      <c r="F8" s="114"/>
    </row>
    <row r="9" spans="1:16" s="147" customFormat="1">
      <c r="A9" s="134"/>
      <c r="B9" s="135"/>
      <c r="C9" s="122">
        <v>0</v>
      </c>
      <c r="D9" s="119"/>
      <c r="E9" s="118">
        <f>C9-D9</f>
        <v>0</v>
      </c>
      <c r="F9" s="114"/>
    </row>
    <row r="10" spans="1:16" s="142" customFormat="1">
      <c r="A10" s="134" t="s">
        <v>60</v>
      </c>
      <c r="B10" s="122"/>
      <c r="C10" s="122">
        <v>0</v>
      </c>
      <c r="D10" s="119">
        <v>6</v>
      </c>
      <c r="E10" s="118">
        <f>C10-D10</f>
        <v>-6</v>
      </c>
      <c r="F10" s="114"/>
      <c r="G10" s="146"/>
      <c r="H10" s="146"/>
      <c r="I10" s="146"/>
      <c r="J10" s="146"/>
      <c r="K10" s="146"/>
      <c r="L10" s="146"/>
      <c r="M10" s="146"/>
      <c r="N10" s="145"/>
      <c r="O10" s="144"/>
      <c r="P10" s="143"/>
    </row>
    <row r="11" spans="1:16" s="142" customFormat="1">
      <c r="A11" s="140"/>
      <c r="B11" s="122"/>
      <c r="C11" s="122"/>
      <c r="D11" s="119"/>
      <c r="E11" s="118">
        <f>C11-D11</f>
        <v>0</v>
      </c>
      <c r="F11" s="114"/>
      <c r="G11" s="146"/>
      <c r="H11" s="146"/>
      <c r="I11" s="146"/>
      <c r="J11" s="146"/>
      <c r="K11" s="146"/>
      <c r="L11" s="146"/>
      <c r="M11" s="146"/>
      <c r="N11" s="145"/>
      <c r="O11" s="144"/>
      <c r="P11" s="143"/>
    </row>
    <row r="12" spans="1:16" s="142" customFormat="1">
      <c r="A12" s="134" t="s">
        <v>61</v>
      </c>
      <c r="B12" s="122"/>
      <c r="C12" s="122">
        <v>0</v>
      </c>
      <c r="D12" s="119">
        <v>113</v>
      </c>
      <c r="E12" s="118">
        <f>C12-D12</f>
        <v>-113</v>
      </c>
      <c r="F12" s="114"/>
      <c r="G12" s="146"/>
      <c r="H12" s="146"/>
      <c r="I12" s="146"/>
      <c r="J12" s="146"/>
      <c r="K12" s="146"/>
      <c r="L12" s="146"/>
      <c r="M12" s="146"/>
      <c r="N12" s="145"/>
      <c r="O12" s="144"/>
      <c r="P12" s="143"/>
    </row>
    <row r="13" spans="1:16">
      <c r="A13" s="140"/>
      <c r="B13" s="135">
        <v>0</v>
      </c>
      <c r="C13" s="122"/>
      <c r="D13" s="119"/>
      <c r="E13" s="118"/>
      <c r="F13" s="114">
        <f t="shared" ref="F13:F55" si="0">B13+E13</f>
        <v>0</v>
      </c>
    </row>
    <row r="14" spans="1:16">
      <c r="A14" s="140" t="s">
        <v>43</v>
      </c>
      <c r="B14" s="107">
        <v>75595</v>
      </c>
      <c r="C14" s="122">
        <f>SUM(C4:C12)</f>
        <v>1233</v>
      </c>
      <c r="D14" s="119">
        <f>SUM(D4:D12)</f>
        <v>200</v>
      </c>
      <c r="E14" s="118">
        <f>C14-D14</f>
        <v>1033</v>
      </c>
      <c r="F14" s="114">
        <f t="shared" si="0"/>
        <v>76628</v>
      </c>
    </row>
    <row r="15" spans="1:16">
      <c r="A15" s="140"/>
      <c r="B15" s="135">
        <v>0</v>
      </c>
      <c r="C15" s="122"/>
      <c r="D15" s="119"/>
      <c r="E15" s="118"/>
      <c r="F15" s="114">
        <f t="shared" si="0"/>
        <v>0</v>
      </c>
    </row>
    <row r="16" spans="1:16">
      <c r="A16" s="138" t="s">
        <v>1</v>
      </c>
      <c r="B16" s="135">
        <v>0</v>
      </c>
      <c r="C16" s="122"/>
      <c r="D16" s="119"/>
      <c r="E16" s="118"/>
      <c r="F16" s="114">
        <f t="shared" si="0"/>
        <v>0</v>
      </c>
    </row>
    <row r="17" spans="1:6">
      <c r="A17" s="134" t="s">
        <v>24</v>
      </c>
      <c r="B17" s="135">
        <v>0</v>
      </c>
      <c r="C17" s="122">
        <v>0</v>
      </c>
      <c r="D17" s="119">
        <v>0</v>
      </c>
      <c r="E17" s="118">
        <f>C17-D17</f>
        <v>0</v>
      </c>
      <c r="F17" s="114">
        <f t="shared" si="0"/>
        <v>0</v>
      </c>
    </row>
    <row r="18" spans="1:6">
      <c r="A18" s="134"/>
      <c r="B18" s="135">
        <v>0</v>
      </c>
      <c r="C18" s="122"/>
      <c r="D18" s="119"/>
      <c r="E18" s="118"/>
      <c r="F18" s="114">
        <f t="shared" si="0"/>
        <v>0</v>
      </c>
    </row>
    <row r="19" spans="1:6">
      <c r="A19" s="134" t="s">
        <v>25</v>
      </c>
      <c r="B19" s="135">
        <v>0</v>
      </c>
      <c r="C19" s="122">
        <v>0</v>
      </c>
      <c r="D19" s="119">
        <v>0</v>
      </c>
      <c r="E19" s="118">
        <f>C19-D19</f>
        <v>0</v>
      </c>
      <c r="F19" s="114">
        <f t="shared" si="0"/>
        <v>0</v>
      </c>
    </row>
    <row r="20" spans="1:6">
      <c r="A20" s="134"/>
      <c r="B20" s="108">
        <v>0</v>
      </c>
      <c r="E20" s="118"/>
      <c r="F20" s="114">
        <f t="shared" si="0"/>
        <v>0</v>
      </c>
    </row>
    <row r="21" spans="1:6">
      <c r="A21" s="141" t="s">
        <v>41</v>
      </c>
      <c r="B21" s="139">
        <v>0</v>
      </c>
      <c r="C21" s="132"/>
      <c r="D21" s="119"/>
      <c r="E21" s="118"/>
      <c r="F21" s="114">
        <f t="shared" si="0"/>
        <v>0</v>
      </c>
    </row>
    <row r="22" spans="1:6">
      <c r="A22" s="141"/>
      <c r="B22" s="139">
        <v>0</v>
      </c>
      <c r="C22" s="132"/>
      <c r="D22" s="131"/>
      <c r="E22" s="118"/>
      <c r="F22" s="114">
        <f t="shared" si="0"/>
        <v>0</v>
      </c>
    </row>
    <row r="23" spans="1:6">
      <c r="A23" s="141" t="s">
        <v>42</v>
      </c>
      <c r="B23" s="139">
        <v>0</v>
      </c>
      <c r="C23" s="132"/>
      <c r="D23" s="119"/>
      <c r="E23" s="118"/>
      <c r="F23" s="114">
        <f t="shared" si="0"/>
        <v>0</v>
      </c>
    </row>
    <row r="24" spans="1:6">
      <c r="A24" s="141"/>
      <c r="B24" s="139">
        <v>0</v>
      </c>
      <c r="C24" s="132"/>
      <c r="D24" s="131"/>
      <c r="E24" s="118"/>
      <c r="F24" s="114">
        <f t="shared" si="0"/>
        <v>0</v>
      </c>
    </row>
    <row r="25" spans="1:6">
      <c r="A25" s="140" t="s">
        <v>44</v>
      </c>
      <c r="B25" s="139">
        <v>0</v>
      </c>
      <c r="C25" s="132">
        <f>SUM(C17,C19,C21,C23)</f>
        <v>0</v>
      </c>
      <c r="D25" s="119">
        <f>SUM(D17,D19,D21,D23)</f>
        <v>0</v>
      </c>
      <c r="E25" s="118">
        <f>C25-D25</f>
        <v>0</v>
      </c>
      <c r="F25" s="114">
        <f t="shared" si="0"/>
        <v>0</v>
      </c>
    </row>
    <row r="26" spans="1:6">
      <c r="A26" s="140"/>
      <c r="B26" s="139">
        <v>0</v>
      </c>
      <c r="C26" s="132"/>
      <c r="D26" s="131"/>
      <c r="E26" s="118"/>
      <c r="F26" s="114">
        <f t="shared" si="0"/>
        <v>0</v>
      </c>
    </row>
    <row r="27" spans="1:6">
      <c r="A27" s="138" t="s">
        <v>19</v>
      </c>
      <c r="B27" s="135">
        <v>0</v>
      </c>
      <c r="C27" s="132"/>
      <c r="D27" s="131"/>
      <c r="E27" s="118"/>
      <c r="F27" s="114">
        <f t="shared" si="0"/>
        <v>0</v>
      </c>
    </row>
    <row r="28" spans="1:6" s="113" customFormat="1">
      <c r="A28" s="134" t="s">
        <v>16</v>
      </c>
      <c r="B28" s="135">
        <v>174</v>
      </c>
      <c r="C28" s="137">
        <v>0</v>
      </c>
      <c r="D28" s="119">
        <v>0</v>
      </c>
      <c r="E28" s="118">
        <f>C28-D28</f>
        <v>0</v>
      </c>
      <c r="F28" s="114">
        <f t="shared" si="0"/>
        <v>174</v>
      </c>
    </row>
    <row r="29" spans="1:6" s="113" customFormat="1">
      <c r="A29" s="134"/>
      <c r="B29" s="135">
        <v>0</v>
      </c>
      <c r="C29" s="132"/>
      <c r="D29" s="119"/>
      <c r="E29" s="118"/>
      <c r="F29" s="114">
        <f t="shared" si="0"/>
        <v>0</v>
      </c>
    </row>
    <row r="30" spans="1:6" s="113" customFormat="1">
      <c r="A30" s="134" t="s">
        <v>15</v>
      </c>
      <c r="B30" s="107">
        <v>1658</v>
      </c>
      <c r="C30" s="132">
        <v>124</v>
      </c>
      <c r="D30" s="119">
        <v>61</v>
      </c>
      <c r="E30" s="118">
        <f>C30-D30</f>
        <v>63</v>
      </c>
      <c r="F30" s="114">
        <f t="shared" si="0"/>
        <v>1721</v>
      </c>
    </row>
    <row r="31" spans="1:6" s="113" customFormat="1">
      <c r="A31" s="134"/>
      <c r="B31" s="135">
        <v>0</v>
      </c>
      <c r="C31" s="132"/>
      <c r="D31" s="119"/>
      <c r="E31" s="118"/>
      <c r="F31" s="114">
        <f t="shared" si="0"/>
        <v>0</v>
      </c>
    </row>
    <row r="32" spans="1:6" s="113" customFormat="1">
      <c r="A32" s="134" t="s">
        <v>14</v>
      </c>
      <c r="B32" s="107">
        <v>29177</v>
      </c>
      <c r="C32" s="132">
        <v>198</v>
      </c>
      <c r="D32" s="119">
        <v>537</v>
      </c>
      <c r="E32" s="118">
        <f>C32-D32</f>
        <v>-339</v>
      </c>
      <c r="F32" s="114">
        <f t="shared" si="0"/>
        <v>28838</v>
      </c>
    </row>
    <row r="33" spans="1:6" s="113" customFormat="1">
      <c r="A33" s="134"/>
      <c r="B33" s="135">
        <v>0</v>
      </c>
      <c r="C33" s="132"/>
      <c r="D33" s="119"/>
      <c r="E33" s="118"/>
      <c r="F33" s="114">
        <f t="shared" si="0"/>
        <v>0</v>
      </c>
    </row>
    <row r="34" spans="1:6" s="113" customFormat="1">
      <c r="A34" s="134" t="s">
        <v>13</v>
      </c>
      <c r="B34" s="107">
        <v>146</v>
      </c>
      <c r="C34" s="132">
        <v>3</v>
      </c>
      <c r="D34" s="119">
        <v>0</v>
      </c>
      <c r="E34" s="118">
        <f>C34-D34</f>
        <v>3</v>
      </c>
      <c r="F34" s="114">
        <f t="shared" si="0"/>
        <v>149</v>
      </c>
    </row>
    <row r="35" spans="1:6">
      <c r="A35" s="134"/>
      <c r="B35" s="135">
        <v>0</v>
      </c>
      <c r="C35" s="132"/>
      <c r="D35" s="119"/>
      <c r="E35" s="118"/>
      <c r="F35" s="114">
        <f t="shared" si="0"/>
        <v>0</v>
      </c>
    </row>
    <row r="36" spans="1:6">
      <c r="A36" s="134" t="s">
        <v>57</v>
      </c>
      <c r="B36" s="107">
        <v>31</v>
      </c>
      <c r="C36" s="132">
        <v>5</v>
      </c>
      <c r="D36" s="119">
        <v>0</v>
      </c>
      <c r="E36" s="118">
        <f>C36-D36</f>
        <v>5</v>
      </c>
      <c r="F36" s="114">
        <f t="shared" si="0"/>
        <v>36</v>
      </c>
    </row>
    <row r="37" spans="1:6">
      <c r="A37" s="134"/>
      <c r="B37" s="135">
        <v>0</v>
      </c>
      <c r="C37" s="132"/>
      <c r="D37" s="119"/>
      <c r="E37" s="118"/>
      <c r="F37" s="114">
        <f t="shared" si="0"/>
        <v>0</v>
      </c>
    </row>
    <row r="38" spans="1:6">
      <c r="A38" s="134" t="s">
        <v>6</v>
      </c>
      <c r="B38" s="135">
        <v>0</v>
      </c>
      <c r="C38" s="132">
        <v>0</v>
      </c>
      <c r="D38" s="119">
        <v>0</v>
      </c>
      <c r="E38" s="118">
        <f>C38-D38</f>
        <v>0</v>
      </c>
      <c r="F38" s="114">
        <f t="shared" si="0"/>
        <v>0</v>
      </c>
    </row>
    <row r="39" spans="1:6">
      <c r="A39" s="134"/>
      <c r="B39" s="135">
        <v>0</v>
      </c>
      <c r="C39" s="132"/>
      <c r="D39" s="119"/>
      <c r="E39" s="118"/>
      <c r="F39" s="114">
        <f t="shared" si="0"/>
        <v>0</v>
      </c>
    </row>
    <row r="40" spans="1:6">
      <c r="A40" s="134" t="s">
        <v>58</v>
      </c>
      <c r="B40" s="135">
        <v>0</v>
      </c>
      <c r="C40" s="132">
        <v>0</v>
      </c>
      <c r="D40" s="119">
        <v>0</v>
      </c>
      <c r="E40" s="118">
        <f>C40-D40</f>
        <v>0</v>
      </c>
      <c r="F40" s="114">
        <f t="shared" si="0"/>
        <v>0</v>
      </c>
    </row>
    <row r="41" spans="1:6">
      <c r="A41" s="134"/>
      <c r="B41" s="135">
        <v>0</v>
      </c>
      <c r="C41" s="132"/>
      <c r="D41" s="119"/>
      <c r="E41" s="118"/>
      <c r="F41" s="114">
        <f t="shared" si="0"/>
        <v>0</v>
      </c>
    </row>
    <row r="42" spans="1:6">
      <c r="A42" s="134" t="s">
        <v>17</v>
      </c>
      <c r="B42" s="135">
        <v>0</v>
      </c>
      <c r="C42" s="132">
        <v>0</v>
      </c>
      <c r="D42" s="136">
        <v>0</v>
      </c>
      <c r="E42" s="118">
        <f>C42-D42</f>
        <v>0</v>
      </c>
      <c r="F42" s="114">
        <f t="shared" si="0"/>
        <v>0</v>
      </c>
    </row>
    <row r="43" spans="1:6">
      <c r="A43" s="134"/>
      <c r="B43" s="135">
        <v>0</v>
      </c>
      <c r="C43" s="132"/>
      <c r="D43" s="119"/>
      <c r="E43" s="118"/>
      <c r="F43" s="114">
        <f t="shared" si="0"/>
        <v>0</v>
      </c>
    </row>
    <row r="44" spans="1:6">
      <c r="A44" s="134" t="s">
        <v>18</v>
      </c>
      <c r="B44" s="135">
        <v>0</v>
      </c>
      <c r="C44" s="132">
        <v>0</v>
      </c>
      <c r="D44" s="119">
        <v>0</v>
      </c>
      <c r="E44" s="118">
        <f>C44-D44</f>
        <v>0</v>
      </c>
      <c r="F44" s="114">
        <f t="shared" si="0"/>
        <v>0</v>
      </c>
    </row>
    <row r="45" spans="1:6">
      <c r="A45" s="134"/>
      <c r="B45" s="133">
        <v>0</v>
      </c>
      <c r="C45" s="132"/>
      <c r="D45" s="119"/>
      <c r="E45" s="118"/>
      <c r="F45" s="114">
        <f t="shared" si="0"/>
        <v>0</v>
      </c>
    </row>
    <row r="46" spans="1:6">
      <c r="A46" s="134" t="s">
        <v>4</v>
      </c>
      <c r="B46" s="133">
        <v>0</v>
      </c>
      <c r="C46" s="132">
        <v>0</v>
      </c>
      <c r="D46" s="119">
        <v>0</v>
      </c>
      <c r="E46" s="118">
        <f>C46-D46</f>
        <v>0</v>
      </c>
      <c r="F46" s="114">
        <f t="shared" si="0"/>
        <v>0</v>
      </c>
    </row>
    <row r="47" spans="1:6">
      <c r="A47" s="124"/>
      <c r="B47" s="133">
        <v>0</v>
      </c>
      <c r="C47" s="132"/>
      <c r="D47" s="119"/>
      <c r="E47" s="118"/>
      <c r="F47" s="114">
        <f t="shared" si="0"/>
        <v>0</v>
      </c>
    </row>
    <row r="48" spans="1:6">
      <c r="A48" s="124" t="s">
        <v>45</v>
      </c>
      <c r="B48" s="114">
        <v>31170</v>
      </c>
      <c r="C48" s="132">
        <f>SUM(C28:C46)</f>
        <v>330</v>
      </c>
      <c r="D48" s="131">
        <f>SUM(D28:D46)</f>
        <v>598</v>
      </c>
      <c r="E48" s="118">
        <f>C48-D48</f>
        <v>-268</v>
      </c>
      <c r="F48" s="114">
        <f t="shared" si="0"/>
        <v>30902</v>
      </c>
    </row>
    <row r="49" spans="1:6">
      <c r="A49" s="128"/>
      <c r="B49" s="130">
        <v>0</v>
      </c>
      <c r="C49" s="115"/>
      <c r="D49" s="119"/>
      <c r="E49" s="118"/>
      <c r="F49" s="114">
        <f t="shared" si="0"/>
        <v>0</v>
      </c>
    </row>
    <row r="50" spans="1:6">
      <c r="A50" s="129" t="s">
        <v>23</v>
      </c>
      <c r="B50" s="122">
        <v>75595</v>
      </c>
      <c r="C50" s="115">
        <f>C14</f>
        <v>1233</v>
      </c>
      <c r="D50" s="126">
        <f>D14</f>
        <v>200</v>
      </c>
      <c r="E50" s="125">
        <f>C50-D50</f>
        <v>1033</v>
      </c>
      <c r="F50" s="122">
        <f>B50+E50</f>
        <v>76628</v>
      </c>
    </row>
    <row r="51" spans="1:6">
      <c r="A51" s="128" t="s">
        <v>67</v>
      </c>
      <c r="B51" s="122">
        <v>0</v>
      </c>
      <c r="C51" s="115">
        <f>C25</f>
        <v>0</v>
      </c>
      <c r="D51" s="126">
        <f>D25</f>
        <v>0</v>
      </c>
      <c r="E51" s="125">
        <f>C51-D51</f>
        <v>0</v>
      </c>
      <c r="F51" s="122">
        <f t="shared" si="0"/>
        <v>0</v>
      </c>
    </row>
    <row r="52" spans="1:6">
      <c r="A52" s="128" t="s">
        <v>68</v>
      </c>
      <c r="B52" s="122">
        <v>31170</v>
      </c>
      <c r="C52" s="115">
        <f>C48</f>
        <v>330</v>
      </c>
      <c r="D52" s="126">
        <f>D48</f>
        <v>598</v>
      </c>
      <c r="E52" s="125">
        <f>C52-D52</f>
        <v>-268</v>
      </c>
      <c r="F52" s="122">
        <f t="shared" si="0"/>
        <v>30902</v>
      </c>
    </row>
    <row r="53" spans="1:6">
      <c r="A53" s="127" t="s">
        <v>3</v>
      </c>
      <c r="B53" s="122">
        <v>106765</v>
      </c>
      <c r="C53" s="115">
        <f>SUM(C50:C52)</f>
        <v>1563</v>
      </c>
      <c r="D53" s="126">
        <f>SUM(D50:D52)</f>
        <v>798</v>
      </c>
      <c r="E53" s="125">
        <f>C53-D53</f>
        <v>765</v>
      </c>
      <c r="F53" s="122">
        <f t="shared" si="0"/>
        <v>107530</v>
      </c>
    </row>
    <row r="54" spans="1:6">
      <c r="A54" s="124"/>
      <c r="B54" s="107">
        <v>0</v>
      </c>
      <c r="C54" s="115"/>
      <c r="D54" s="119"/>
      <c r="E54" s="118"/>
      <c r="F54" s="114">
        <f t="shared" si="0"/>
        <v>0</v>
      </c>
    </row>
    <row r="55" spans="1:6">
      <c r="A55" s="123" t="s">
        <v>30</v>
      </c>
      <c r="B55" s="107">
        <v>0</v>
      </c>
      <c r="C55" s="122"/>
      <c r="D55" s="119"/>
      <c r="E55" s="118"/>
      <c r="F55" s="114">
        <f t="shared" si="0"/>
        <v>0</v>
      </c>
    </row>
    <row r="56" spans="1:6">
      <c r="A56" s="121" t="s">
        <v>31</v>
      </c>
      <c r="B56" s="117">
        <v>241</v>
      </c>
      <c r="C56" s="122"/>
      <c r="D56" s="119">
        <v>3</v>
      </c>
      <c r="E56" s="118">
        <v>-3</v>
      </c>
      <c r="F56" s="114">
        <v>238</v>
      </c>
    </row>
    <row r="57" spans="1:6">
      <c r="A57" s="121" t="s">
        <v>32</v>
      </c>
      <c r="B57" s="117">
        <v>3</v>
      </c>
      <c r="D57" s="119"/>
      <c r="E57" s="118"/>
      <c r="F57" s="114">
        <f>B57+E57</f>
        <v>3</v>
      </c>
    </row>
    <row r="58" spans="1:6">
      <c r="A58" s="120" t="s">
        <v>46</v>
      </c>
      <c r="B58" s="117">
        <v>378</v>
      </c>
      <c r="C58" s="111">
        <v>43</v>
      </c>
      <c r="D58" s="119"/>
      <c r="E58" s="118">
        <v>43</v>
      </c>
      <c r="F58" s="114">
        <f>B58+E58</f>
        <v>421</v>
      </c>
    </row>
    <row r="59" spans="1:6">
      <c r="A59" s="120" t="s">
        <v>47</v>
      </c>
      <c r="B59" s="117">
        <v>1</v>
      </c>
      <c r="D59" s="119"/>
      <c r="E59" s="118"/>
      <c r="F59" s="114">
        <f>B59+E59</f>
        <v>1</v>
      </c>
    </row>
    <row r="60" spans="1:6">
      <c r="A60" s="117" t="s">
        <v>3</v>
      </c>
      <c r="B60" s="116">
        <v>623</v>
      </c>
      <c r="C60" s="115">
        <f>SUM(C57:C59)</f>
        <v>43</v>
      </c>
      <c r="D60" s="115">
        <f>SUM(D56:D59)</f>
        <v>3</v>
      </c>
      <c r="E60" s="115">
        <v>40</v>
      </c>
      <c r="F60" s="114">
        <f>B60+E60</f>
        <v>663</v>
      </c>
    </row>
    <row r="61" spans="1:6">
      <c r="F61" s="114"/>
    </row>
    <row r="62" spans="1:6">
      <c r="F62" s="114"/>
    </row>
    <row r="63" spans="1:6">
      <c r="F63" s="114"/>
    </row>
    <row r="64" spans="1:6">
      <c r="F64" s="114"/>
    </row>
    <row r="65" spans="1:6">
      <c r="F65" s="114"/>
    </row>
    <row r="66" spans="1:6" s="112" customFormat="1">
      <c r="A66" s="108"/>
      <c r="B66" s="108"/>
      <c r="C66" s="111"/>
      <c r="D66" s="110"/>
      <c r="E66" s="109"/>
      <c r="F66" s="114"/>
    </row>
    <row r="67" spans="1:6" s="112" customFormat="1">
      <c r="A67" s="108"/>
      <c r="B67" s="108"/>
      <c r="C67" s="111"/>
      <c r="D67" s="110"/>
      <c r="E67" s="109"/>
      <c r="F67" s="114"/>
    </row>
    <row r="68" spans="1:6" s="112" customFormat="1">
      <c r="A68" s="108"/>
      <c r="B68" s="108"/>
      <c r="C68" s="111"/>
      <c r="D68" s="110"/>
      <c r="E68" s="109"/>
      <c r="F68" s="114"/>
    </row>
    <row r="69" spans="1:6" s="112" customFormat="1">
      <c r="A69" s="108"/>
      <c r="B69" s="108"/>
      <c r="C69" s="111"/>
      <c r="D69" s="110"/>
      <c r="E69" s="109"/>
      <c r="F69" s="114"/>
    </row>
    <row r="70" spans="1:6" s="112" customFormat="1">
      <c r="A70" s="108"/>
      <c r="B70" s="108"/>
      <c r="C70" s="111"/>
      <c r="D70" s="110"/>
      <c r="E70" s="109"/>
      <c r="F70" s="114"/>
    </row>
    <row r="71" spans="1:6" s="112" customFormat="1">
      <c r="A71" s="108"/>
      <c r="B71" s="108"/>
      <c r="C71" s="111"/>
      <c r="D71" s="110"/>
      <c r="E71" s="109"/>
      <c r="F71" s="108"/>
    </row>
    <row r="72" spans="1:6" s="112" customFormat="1">
      <c r="A72" s="108"/>
      <c r="B72" s="108"/>
      <c r="C72" s="111"/>
      <c r="D72" s="110"/>
      <c r="E72" s="109"/>
      <c r="F72" s="108"/>
    </row>
    <row r="73" spans="1:6" s="112" customFormat="1">
      <c r="A73" s="108"/>
      <c r="B73" s="108"/>
      <c r="C73" s="111"/>
      <c r="D73" s="110"/>
      <c r="E73" s="109"/>
      <c r="F73" s="108"/>
    </row>
    <row r="74" spans="1:6" s="112" customFormat="1">
      <c r="A74" s="108"/>
      <c r="B74" s="108"/>
      <c r="C74" s="111"/>
      <c r="D74" s="110"/>
      <c r="E74" s="109"/>
      <c r="F74" s="108"/>
    </row>
    <row r="75" spans="1:6" s="112" customFormat="1">
      <c r="A75" s="108"/>
      <c r="B75" s="108"/>
      <c r="C75" s="111"/>
      <c r="D75" s="110"/>
      <c r="E75" s="109"/>
      <c r="F75" s="108"/>
    </row>
    <row r="76" spans="1:6" s="112" customFormat="1">
      <c r="A76" s="108"/>
      <c r="B76" s="108"/>
      <c r="C76" s="111"/>
      <c r="D76" s="110"/>
      <c r="E76" s="109"/>
      <c r="F76" s="108"/>
    </row>
    <row r="77" spans="1:6" s="112" customFormat="1">
      <c r="A77" s="108"/>
      <c r="B77" s="108"/>
      <c r="C77" s="111"/>
      <c r="D77" s="110"/>
      <c r="E77" s="109"/>
      <c r="F77" s="108"/>
    </row>
    <row r="78" spans="1:6" s="112" customFormat="1">
      <c r="A78" s="108"/>
      <c r="B78" s="108"/>
      <c r="C78" s="111"/>
      <c r="D78" s="110"/>
      <c r="E78" s="109"/>
      <c r="F78" s="108"/>
    </row>
    <row r="79" spans="1:6" s="112" customFormat="1">
      <c r="A79" s="108"/>
      <c r="B79" s="108"/>
      <c r="C79" s="111"/>
      <c r="D79" s="110"/>
      <c r="E79" s="109"/>
      <c r="F79" s="108"/>
    </row>
    <row r="80" spans="1:6" s="112" customFormat="1">
      <c r="A80" s="108"/>
      <c r="B80" s="108"/>
      <c r="C80" s="111"/>
      <c r="D80" s="110"/>
      <c r="E80" s="109"/>
      <c r="F80" s="108"/>
    </row>
    <row r="81" spans="1:6" s="113" customFormat="1">
      <c r="A81" s="108"/>
      <c r="B81" s="108"/>
      <c r="C81" s="111"/>
      <c r="D81" s="110"/>
      <c r="E81" s="109"/>
      <c r="F81" s="108"/>
    </row>
    <row r="82" spans="1:6" s="112" customFormat="1">
      <c r="A82" s="108"/>
      <c r="B82" s="108"/>
      <c r="C82" s="111"/>
      <c r="D82" s="110"/>
      <c r="E82" s="109"/>
      <c r="F82" s="108"/>
    </row>
  </sheetData>
  <printOptions horizontalCentered="1" gridLines="1"/>
  <pageMargins left="0.42" right="0.46" top="0.75" bottom="0.17" header="0.5" footer="0.5"/>
  <pageSetup orientation="portrait" r:id="rId1"/>
  <headerFooter alignWithMargins="0">
    <oddHeader>&amp;F</oddHeader>
    <oddFooter>Prepared by Barbara_W_Sterling &amp;D&amp;RPage &amp;P</oddFooter>
  </headerFooter>
  <rowBreaks count="1" manualBreakCount="1">
    <brk id="54" max="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7"/>
  <sheetViews>
    <sheetView showZeros="0" zoomScaleNormal="100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F4" sqref="F4"/>
    </sheetView>
  </sheetViews>
  <sheetFormatPr defaultColWidth="11.42578125" defaultRowHeight="12.75"/>
  <cols>
    <col min="1" max="1" width="30.28515625" style="3" bestFit="1" customWidth="1"/>
    <col min="2" max="2" width="11" style="3" customWidth="1"/>
    <col min="3" max="3" width="11.28515625" style="81" customWidth="1"/>
    <col min="4" max="4" width="11.28515625" style="82" customWidth="1"/>
    <col min="5" max="5" width="11.28515625" style="94" customWidth="1"/>
    <col min="6" max="6" width="11.28515625" style="3" customWidth="1"/>
    <col min="7" max="16384" width="11.42578125" style="7"/>
  </cols>
  <sheetData>
    <row r="1" spans="1:16" s="6" customFormat="1">
      <c r="A1" s="6" t="s">
        <v>5</v>
      </c>
      <c r="B1" s="25" t="s">
        <v>26</v>
      </c>
      <c r="C1" s="71" t="s">
        <v>27</v>
      </c>
      <c r="D1" s="72" t="s">
        <v>28</v>
      </c>
      <c r="E1" s="166" t="s">
        <v>40</v>
      </c>
      <c r="F1" s="28" t="s">
        <v>26</v>
      </c>
    </row>
    <row r="2" spans="1:16" s="33" customFormat="1">
      <c r="A2" s="2"/>
      <c r="B2" s="31" t="s">
        <v>56</v>
      </c>
      <c r="C2" s="74" t="s">
        <v>69</v>
      </c>
      <c r="D2" s="164" t="s">
        <v>69</v>
      </c>
      <c r="E2" s="167" t="s">
        <v>69</v>
      </c>
      <c r="F2" s="74" t="s">
        <v>69</v>
      </c>
    </row>
    <row r="3" spans="1:16" s="30" customFormat="1">
      <c r="A3" s="2" t="s">
        <v>12</v>
      </c>
      <c r="B3" s="4"/>
      <c r="C3" s="75"/>
      <c r="D3" s="76"/>
      <c r="E3" s="168"/>
      <c r="F3" s="27"/>
    </row>
    <row r="4" spans="1:16">
      <c r="A4" s="51" t="s">
        <v>0</v>
      </c>
      <c r="B4" s="5"/>
      <c r="C4" s="78">
        <v>580</v>
      </c>
      <c r="D4" s="79">
        <v>1</v>
      </c>
      <c r="E4" s="100">
        <f>C4-D4</f>
        <v>579</v>
      </c>
      <c r="F4" s="26"/>
    </row>
    <row r="5" spans="1:16">
      <c r="A5" s="51"/>
      <c r="B5" s="5">
        <v>0</v>
      </c>
      <c r="C5" s="78"/>
      <c r="D5" s="79"/>
      <c r="E5" s="100"/>
      <c r="F5" s="26">
        <f t="shared" ref="F5:F56" si="0">B5+E5</f>
        <v>0</v>
      </c>
    </row>
    <row r="6" spans="1:16">
      <c r="A6" s="51" t="s">
        <v>2</v>
      </c>
      <c r="B6" s="5"/>
      <c r="C6" s="78">
        <v>0</v>
      </c>
      <c r="D6" s="79">
        <v>0</v>
      </c>
      <c r="E6" s="100">
        <f>C6-D6</f>
        <v>0</v>
      </c>
      <c r="F6" s="26"/>
    </row>
    <row r="7" spans="1:16">
      <c r="A7" s="51"/>
      <c r="B7" s="5">
        <v>0</v>
      </c>
      <c r="C7" s="78"/>
      <c r="D7" s="79"/>
      <c r="E7" s="100"/>
      <c r="F7" s="26">
        <f t="shared" si="0"/>
        <v>0</v>
      </c>
    </row>
    <row r="8" spans="1:16">
      <c r="A8" s="51" t="s">
        <v>11</v>
      </c>
      <c r="B8" s="5"/>
      <c r="C8" s="78">
        <v>0</v>
      </c>
      <c r="D8" s="79">
        <v>0</v>
      </c>
      <c r="E8" s="100">
        <f>C8-D8</f>
        <v>0</v>
      </c>
      <c r="F8" s="26"/>
    </row>
    <row r="9" spans="1:16" s="37" customFormat="1">
      <c r="A9" s="51"/>
      <c r="B9" s="5"/>
      <c r="C9" s="78"/>
      <c r="D9" s="79"/>
      <c r="E9" s="100">
        <f>C9-D9</f>
        <v>0</v>
      </c>
      <c r="F9" s="26"/>
    </row>
    <row r="10" spans="1:16" s="54" customFormat="1">
      <c r="A10" s="51" t="s">
        <v>60</v>
      </c>
      <c r="B10" s="78"/>
      <c r="C10" s="78">
        <v>0</v>
      </c>
      <c r="D10" s="79">
        <v>0</v>
      </c>
      <c r="E10" s="100">
        <f>C10-D10</f>
        <v>0</v>
      </c>
      <c r="F10" s="26"/>
      <c r="G10" s="60"/>
      <c r="H10" s="60"/>
      <c r="I10" s="60"/>
      <c r="J10" s="60"/>
      <c r="K10" s="60"/>
      <c r="L10" s="60"/>
      <c r="M10" s="60"/>
      <c r="N10" s="56"/>
      <c r="O10" s="59"/>
      <c r="P10" s="57"/>
    </row>
    <row r="11" spans="1:16" s="54" customFormat="1">
      <c r="A11" s="1"/>
      <c r="B11" s="78"/>
      <c r="C11" s="78"/>
      <c r="D11" s="79"/>
      <c r="E11" s="100">
        <f>C11-D11</f>
        <v>0</v>
      </c>
      <c r="F11" s="26"/>
      <c r="G11" s="60"/>
      <c r="H11" s="60"/>
      <c r="I11" s="60"/>
      <c r="J11" s="60"/>
      <c r="K11" s="60"/>
      <c r="L11" s="60"/>
      <c r="M11" s="60"/>
      <c r="N11" s="56"/>
      <c r="O11" s="59"/>
      <c r="P11" s="57"/>
    </row>
    <row r="12" spans="1:16" s="54" customFormat="1">
      <c r="A12" s="51" t="s">
        <v>61</v>
      </c>
      <c r="B12" s="78"/>
      <c r="C12" s="78">
        <v>0</v>
      </c>
      <c r="D12" s="79">
        <v>0</v>
      </c>
      <c r="E12" s="100">
        <f>C12-D12</f>
        <v>0</v>
      </c>
      <c r="F12" s="26"/>
      <c r="G12" s="60"/>
      <c r="H12" s="60"/>
      <c r="I12" s="60"/>
      <c r="J12" s="60"/>
      <c r="K12" s="60"/>
      <c r="L12" s="60"/>
      <c r="M12" s="60"/>
      <c r="N12" s="56"/>
      <c r="O12" s="59"/>
      <c r="P12" s="57"/>
    </row>
    <row r="13" spans="1:16">
      <c r="A13" s="1"/>
      <c r="B13" s="5">
        <v>0</v>
      </c>
      <c r="C13" s="78"/>
      <c r="D13" s="79"/>
      <c r="E13" s="100"/>
      <c r="F13" s="26">
        <f t="shared" si="0"/>
        <v>0</v>
      </c>
    </row>
    <row r="14" spans="1:16">
      <c r="A14" s="1" t="s">
        <v>43</v>
      </c>
      <c r="B14" s="5">
        <v>142639</v>
      </c>
      <c r="C14" s="78">
        <f>SUM(C4:C12)</f>
        <v>580</v>
      </c>
      <c r="D14" s="79">
        <f>SUM(D4:D12)</f>
        <v>1</v>
      </c>
      <c r="E14" s="100">
        <f>C14-D14</f>
        <v>579</v>
      </c>
      <c r="F14" s="26">
        <f t="shared" si="0"/>
        <v>143218</v>
      </c>
    </row>
    <row r="15" spans="1:16">
      <c r="A15" s="1"/>
      <c r="B15" s="5">
        <v>0</v>
      </c>
      <c r="C15" s="78"/>
      <c r="D15" s="79"/>
      <c r="E15" s="100"/>
      <c r="F15" s="26">
        <f t="shared" si="0"/>
        <v>0</v>
      </c>
    </row>
    <row r="16" spans="1:16">
      <c r="A16" s="2" t="s">
        <v>1</v>
      </c>
      <c r="B16" s="5">
        <v>0</v>
      </c>
      <c r="C16" s="78"/>
      <c r="D16" s="79"/>
      <c r="E16" s="100"/>
      <c r="F16" s="26">
        <f t="shared" si="0"/>
        <v>0</v>
      </c>
    </row>
    <row r="17" spans="1:6">
      <c r="A17" s="51" t="s">
        <v>24</v>
      </c>
      <c r="B17" s="5">
        <v>17</v>
      </c>
      <c r="C17" s="78">
        <v>0</v>
      </c>
      <c r="D17" s="79">
        <v>0</v>
      </c>
      <c r="E17" s="100">
        <f>C17-D17</f>
        <v>0</v>
      </c>
      <c r="F17" s="26">
        <f t="shared" si="0"/>
        <v>17</v>
      </c>
    </row>
    <row r="18" spans="1:6">
      <c r="A18" s="51"/>
      <c r="B18" s="5">
        <v>0</v>
      </c>
      <c r="C18" s="78"/>
      <c r="D18" s="79"/>
      <c r="E18" s="100"/>
      <c r="F18" s="26">
        <f t="shared" si="0"/>
        <v>0</v>
      </c>
    </row>
    <row r="19" spans="1:6">
      <c r="A19" s="51" t="s">
        <v>25</v>
      </c>
      <c r="B19" s="5">
        <v>0</v>
      </c>
      <c r="C19" s="78">
        <v>0</v>
      </c>
      <c r="D19" s="79">
        <v>0</v>
      </c>
      <c r="E19" s="100">
        <f>C19-D19</f>
        <v>0</v>
      </c>
      <c r="F19" s="26">
        <f t="shared" si="0"/>
        <v>0</v>
      </c>
    </row>
    <row r="20" spans="1:6">
      <c r="A20" s="51"/>
      <c r="B20" s="3">
        <v>0</v>
      </c>
      <c r="E20" s="100"/>
      <c r="F20" s="26">
        <f t="shared" si="0"/>
        <v>0</v>
      </c>
    </row>
    <row r="21" spans="1:6">
      <c r="A21" s="52" t="s">
        <v>41</v>
      </c>
      <c r="B21" s="11">
        <v>0</v>
      </c>
      <c r="C21" s="53"/>
      <c r="D21" s="79"/>
      <c r="E21" s="100"/>
      <c r="F21" s="26">
        <f t="shared" si="0"/>
        <v>0</v>
      </c>
    </row>
    <row r="22" spans="1:6">
      <c r="A22" s="52"/>
      <c r="B22" s="11">
        <v>0</v>
      </c>
      <c r="C22" s="53"/>
      <c r="D22" s="83"/>
      <c r="E22" s="100"/>
      <c r="F22" s="26">
        <f t="shared" si="0"/>
        <v>0</v>
      </c>
    </row>
    <row r="23" spans="1:6">
      <c r="A23" s="52" t="s">
        <v>42</v>
      </c>
      <c r="B23" s="11">
        <v>0</v>
      </c>
      <c r="C23" s="53"/>
      <c r="D23" s="79"/>
      <c r="E23" s="100"/>
      <c r="F23" s="26">
        <f t="shared" si="0"/>
        <v>0</v>
      </c>
    </row>
    <row r="24" spans="1:6">
      <c r="A24" s="52"/>
      <c r="B24" s="11">
        <v>0</v>
      </c>
      <c r="C24" s="53"/>
      <c r="D24" s="83"/>
      <c r="E24" s="100"/>
      <c r="F24" s="26">
        <f t="shared" si="0"/>
        <v>0</v>
      </c>
    </row>
    <row r="25" spans="1:6">
      <c r="A25" s="1" t="s">
        <v>44</v>
      </c>
      <c r="B25" s="11">
        <v>17</v>
      </c>
      <c r="C25" s="53">
        <f>SUM(C17,C19,C21,C23)</f>
        <v>0</v>
      </c>
      <c r="D25" s="79">
        <f>SUM(D17,D19,D21,D23)</f>
        <v>0</v>
      </c>
      <c r="E25" s="100">
        <f>C25-D25</f>
        <v>0</v>
      </c>
      <c r="F25" s="26">
        <f t="shared" si="0"/>
        <v>17</v>
      </c>
    </row>
    <row r="26" spans="1:6">
      <c r="A26" s="1"/>
      <c r="B26" s="11">
        <v>0</v>
      </c>
      <c r="C26" s="53"/>
      <c r="D26" s="83"/>
      <c r="E26" s="100"/>
      <c r="F26" s="26">
        <f t="shared" si="0"/>
        <v>0</v>
      </c>
    </row>
    <row r="27" spans="1:6">
      <c r="A27" s="2" t="s">
        <v>19</v>
      </c>
      <c r="B27" s="5">
        <v>0</v>
      </c>
      <c r="C27" s="53"/>
      <c r="D27" s="83"/>
      <c r="E27" s="100"/>
      <c r="F27" s="26">
        <f t="shared" si="0"/>
        <v>0</v>
      </c>
    </row>
    <row r="28" spans="1:6" s="3" customFormat="1">
      <c r="A28" s="51" t="s">
        <v>16</v>
      </c>
      <c r="B28" s="29">
        <v>20</v>
      </c>
      <c r="C28" s="103">
        <v>0</v>
      </c>
      <c r="D28" s="79">
        <v>0</v>
      </c>
      <c r="E28" s="100">
        <f>C28-D28</f>
        <v>0</v>
      </c>
      <c r="F28" s="26">
        <f t="shared" si="0"/>
        <v>20</v>
      </c>
    </row>
    <row r="29" spans="1:6" s="3" customFormat="1">
      <c r="A29" s="51"/>
      <c r="B29" s="5">
        <v>0</v>
      </c>
      <c r="C29" s="53"/>
      <c r="D29" s="79"/>
      <c r="E29" s="100"/>
      <c r="F29" s="26">
        <f t="shared" si="0"/>
        <v>0</v>
      </c>
    </row>
    <row r="30" spans="1:6" s="3" customFormat="1">
      <c r="A30" s="51" t="s">
        <v>15</v>
      </c>
      <c r="B30" s="29">
        <v>139</v>
      </c>
      <c r="C30" s="53">
        <v>0</v>
      </c>
      <c r="D30" s="79">
        <v>0</v>
      </c>
      <c r="E30" s="100">
        <f>C30-D30</f>
        <v>0</v>
      </c>
      <c r="F30" s="26">
        <f t="shared" si="0"/>
        <v>139</v>
      </c>
    </row>
    <row r="31" spans="1:6" s="3" customFormat="1">
      <c r="A31" s="51"/>
      <c r="B31" s="5">
        <v>0</v>
      </c>
      <c r="C31" s="53"/>
      <c r="D31" s="79"/>
      <c r="E31" s="100"/>
      <c r="F31" s="26">
        <f t="shared" si="0"/>
        <v>0</v>
      </c>
    </row>
    <row r="32" spans="1:6">
      <c r="A32" s="51" t="s">
        <v>14</v>
      </c>
      <c r="B32" s="29">
        <v>1229</v>
      </c>
      <c r="C32" s="53">
        <v>0</v>
      </c>
      <c r="D32" s="79">
        <v>0</v>
      </c>
      <c r="E32" s="100">
        <f>C32-D32</f>
        <v>0</v>
      </c>
      <c r="F32" s="26">
        <f t="shared" si="0"/>
        <v>1229</v>
      </c>
    </row>
    <row r="33" spans="1:6">
      <c r="A33" s="51"/>
      <c r="B33" s="5">
        <v>0</v>
      </c>
      <c r="C33" s="53"/>
      <c r="D33" s="79"/>
      <c r="E33" s="100"/>
      <c r="F33" s="26">
        <f t="shared" si="0"/>
        <v>0</v>
      </c>
    </row>
    <row r="34" spans="1:6">
      <c r="A34" s="51" t="s">
        <v>13</v>
      </c>
      <c r="B34" s="29">
        <v>3</v>
      </c>
      <c r="C34" s="53">
        <v>0</v>
      </c>
      <c r="D34" s="79">
        <v>0</v>
      </c>
      <c r="E34" s="100">
        <f>C34-D34</f>
        <v>0</v>
      </c>
      <c r="F34" s="26">
        <f t="shared" si="0"/>
        <v>3</v>
      </c>
    </row>
    <row r="35" spans="1:6">
      <c r="A35" s="51"/>
      <c r="B35" s="5">
        <v>0</v>
      </c>
      <c r="C35" s="53"/>
      <c r="D35" s="79"/>
      <c r="E35" s="100"/>
      <c r="F35" s="26">
        <f t="shared" si="0"/>
        <v>0</v>
      </c>
    </row>
    <row r="36" spans="1:6">
      <c r="A36" s="51" t="s">
        <v>57</v>
      </c>
      <c r="B36" s="5">
        <v>0</v>
      </c>
      <c r="C36" s="53">
        <v>0</v>
      </c>
      <c r="D36" s="79">
        <v>0</v>
      </c>
      <c r="E36" s="100">
        <f>C36-D36</f>
        <v>0</v>
      </c>
      <c r="F36" s="26">
        <f t="shared" si="0"/>
        <v>0</v>
      </c>
    </row>
    <row r="37" spans="1:6">
      <c r="A37" s="51"/>
      <c r="B37" s="5">
        <v>0</v>
      </c>
      <c r="C37" s="53"/>
      <c r="D37" s="79"/>
      <c r="E37" s="100"/>
      <c r="F37" s="26">
        <f t="shared" si="0"/>
        <v>0</v>
      </c>
    </row>
    <row r="38" spans="1:6">
      <c r="A38" s="51" t="s">
        <v>6</v>
      </c>
      <c r="B38" s="29">
        <v>2860</v>
      </c>
      <c r="C38" s="53">
        <v>0</v>
      </c>
      <c r="D38" s="79">
        <v>0</v>
      </c>
      <c r="E38" s="100">
        <f>C38-D38</f>
        <v>0</v>
      </c>
      <c r="F38" s="26">
        <f t="shared" si="0"/>
        <v>2860</v>
      </c>
    </row>
    <row r="39" spans="1:6">
      <c r="A39" s="51"/>
      <c r="B39" s="5">
        <v>0</v>
      </c>
      <c r="C39" s="53"/>
      <c r="D39" s="79"/>
      <c r="E39" s="100"/>
      <c r="F39" s="26">
        <f t="shared" si="0"/>
        <v>0</v>
      </c>
    </row>
    <row r="40" spans="1:6">
      <c r="A40" s="51" t="s">
        <v>58</v>
      </c>
      <c r="B40" s="29">
        <v>201</v>
      </c>
      <c r="C40" s="53">
        <v>2</v>
      </c>
      <c r="D40" s="79">
        <v>0</v>
      </c>
      <c r="E40" s="100">
        <f>C40-D40</f>
        <v>2</v>
      </c>
      <c r="F40" s="26">
        <f t="shared" si="0"/>
        <v>203</v>
      </c>
    </row>
    <row r="41" spans="1:6">
      <c r="A41" s="51"/>
      <c r="B41" s="5">
        <v>0</v>
      </c>
      <c r="C41" s="53"/>
      <c r="D41" s="79"/>
      <c r="E41" s="100"/>
      <c r="F41" s="26">
        <f t="shared" si="0"/>
        <v>0</v>
      </c>
    </row>
    <row r="42" spans="1:6">
      <c r="A42" s="51" t="s">
        <v>29</v>
      </c>
      <c r="B42" s="29">
        <v>27670.149999999998</v>
      </c>
      <c r="C42" s="53">
        <v>49.5</v>
      </c>
      <c r="D42" s="86">
        <v>0</v>
      </c>
      <c r="E42" s="100">
        <f>C42-D42</f>
        <v>49.5</v>
      </c>
      <c r="F42" s="26">
        <f t="shared" si="0"/>
        <v>27719.649999999998</v>
      </c>
    </row>
    <row r="43" spans="1:6">
      <c r="A43" s="51"/>
      <c r="B43" s="5">
        <v>0</v>
      </c>
      <c r="C43" s="53"/>
      <c r="D43" s="79"/>
      <c r="E43" s="100"/>
      <c r="F43" s="26">
        <f t="shared" si="0"/>
        <v>0</v>
      </c>
    </row>
    <row r="44" spans="1:6">
      <c r="A44" s="51" t="s">
        <v>18</v>
      </c>
      <c r="B44" s="29">
        <v>462295</v>
      </c>
      <c r="C44" s="53">
        <v>0</v>
      </c>
      <c r="D44" s="79">
        <v>0</v>
      </c>
      <c r="E44" s="100">
        <f>C44-D44</f>
        <v>0</v>
      </c>
      <c r="F44" s="26">
        <f t="shared" si="0"/>
        <v>462295</v>
      </c>
    </row>
    <row r="45" spans="1:6">
      <c r="A45" s="51"/>
      <c r="B45" s="14">
        <v>0</v>
      </c>
      <c r="C45" s="53"/>
      <c r="D45" s="79"/>
      <c r="E45" s="100"/>
      <c r="F45" s="26">
        <f t="shared" si="0"/>
        <v>0</v>
      </c>
    </row>
    <row r="46" spans="1:6">
      <c r="A46" s="51" t="s">
        <v>4</v>
      </c>
      <c r="B46" s="29">
        <v>83</v>
      </c>
      <c r="C46" s="53">
        <v>1</v>
      </c>
      <c r="D46" s="79">
        <v>0</v>
      </c>
      <c r="E46" s="100">
        <f>C46-D46</f>
        <v>1</v>
      </c>
      <c r="F46" s="26">
        <f t="shared" si="0"/>
        <v>84</v>
      </c>
    </row>
    <row r="47" spans="1:6">
      <c r="A47" s="6"/>
      <c r="B47" s="3">
        <v>0</v>
      </c>
      <c r="C47" s="53"/>
      <c r="D47" s="79"/>
      <c r="E47" s="100"/>
      <c r="F47" s="26">
        <f t="shared" si="0"/>
        <v>0</v>
      </c>
    </row>
    <row r="48" spans="1:6">
      <c r="A48" s="6" t="s">
        <v>45</v>
      </c>
      <c r="B48" s="29">
        <v>494500.14999999997</v>
      </c>
      <c r="C48" s="53">
        <f>SUM(C28:C46)</f>
        <v>52.5</v>
      </c>
      <c r="D48" s="83">
        <f>SUM(D28:D46)</f>
        <v>0</v>
      </c>
      <c r="E48" s="100">
        <f>C48-D48</f>
        <v>52.5</v>
      </c>
      <c r="F48" s="26">
        <f>B48+E48</f>
        <v>494552.64999999997</v>
      </c>
    </row>
    <row r="49" spans="1:6">
      <c r="A49" s="7"/>
      <c r="B49" s="29">
        <v>0</v>
      </c>
      <c r="C49" s="29"/>
      <c r="D49" s="79"/>
      <c r="E49" s="100"/>
      <c r="F49" s="26">
        <f t="shared" si="0"/>
        <v>0</v>
      </c>
    </row>
    <row r="50" spans="1:6">
      <c r="A50" s="64" t="s">
        <v>23</v>
      </c>
      <c r="B50" s="78">
        <v>142639</v>
      </c>
      <c r="C50" s="29">
        <f>C14</f>
        <v>580</v>
      </c>
      <c r="D50" s="106">
        <f>D14</f>
        <v>1</v>
      </c>
      <c r="E50" s="93">
        <f>C50-D50</f>
        <v>579</v>
      </c>
      <c r="F50" s="78">
        <f>B50+E50</f>
        <v>143218</v>
      </c>
    </row>
    <row r="51" spans="1:6">
      <c r="A51" s="7" t="s">
        <v>67</v>
      </c>
      <c r="B51" s="78">
        <v>17</v>
      </c>
      <c r="C51" s="29">
        <f>C25</f>
        <v>0</v>
      </c>
      <c r="D51" s="106">
        <f>D25</f>
        <v>0</v>
      </c>
      <c r="E51" s="93">
        <f>C51-D51</f>
        <v>0</v>
      </c>
      <c r="F51" s="78">
        <f>B51+E51</f>
        <v>17</v>
      </c>
    </row>
    <row r="52" spans="1:6">
      <c r="A52" s="7" t="s">
        <v>68</v>
      </c>
      <c r="B52" s="78">
        <v>494500.14999999997</v>
      </c>
      <c r="C52" s="29">
        <f>C48</f>
        <v>52.5</v>
      </c>
      <c r="D52" s="106">
        <f>D48</f>
        <v>0</v>
      </c>
      <c r="E52" s="93">
        <f>C52-D52</f>
        <v>52.5</v>
      </c>
      <c r="F52" s="78">
        <f>B52+E52</f>
        <v>494552.64999999997</v>
      </c>
    </row>
    <row r="53" spans="1:6">
      <c r="A53" s="67" t="s">
        <v>3</v>
      </c>
      <c r="B53" s="78">
        <v>637156.14999999991</v>
      </c>
      <c r="C53" s="29">
        <f>SUM(C50:C52)</f>
        <v>632.5</v>
      </c>
      <c r="D53" s="106">
        <f>SUM(D50:D52)</f>
        <v>1</v>
      </c>
      <c r="E53" s="93">
        <f>C53-D53</f>
        <v>631.5</v>
      </c>
      <c r="F53" s="78">
        <f>B53+E53</f>
        <v>637787.64999999991</v>
      </c>
    </row>
    <row r="54" spans="1:6">
      <c r="A54" s="6"/>
      <c r="B54" s="29">
        <v>0</v>
      </c>
      <c r="C54" s="29"/>
      <c r="D54" s="79"/>
      <c r="E54" s="100"/>
      <c r="F54" s="26">
        <f t="shared" si="0"/>
        <v>0</v>
      </c>
    </row>
    <row r="55" spans="1:6">
      <c r="A55" s="40" t="s">
        <v>30</v>
      </c>
      <c r="B55" s="29">
        <v>0</v>
      </c>
      <c r="C55" s="78"/>
      <c r="D55" s="79"/>
      <c r="E55" s="100"/>
      <c r="F55" s="26">
        <f t="shared" si="0"/>
        <v>0</v>
      </c>
    </row>
    <row r="56" spans="1:6">
      <c r="A56" s="70" t="s">
        <v>31</v>
      </c>
      <c r="B56" s="41">
        <v>472</v>
      </c>
      <c r="C56" s="78">
        <v>1</v>
      </c>
      <c r="D56" s="79">
        <v>2</v>
      </c>
      <c r="E56" s="100">
        <v>-1</v>
      </c>
      <c r="F56" s="26">
        <f t="shared" si="0"/>
        <v>471</v>
      </c>
    </row>
    <row r="57" spans="1:6">
      <c r="A57" s="70" t="s">
        <v>32</v>
      </c>
      <c r="B57" s="41">
        <v>1</v>
      </c>
      <c r="C57" s="81">
        <v>0</v>
      </c>
      <c r="D57" s="79">
        <v>0</v>
      </c>
      <c r="E57" s="100"/>
      <c r="F57" s="26">
        <f>B57+E57</f>
        <v>1</v>
      </c>
    </row>
    <row r="58" spans="1:6">
      <c r="A58" s="88" t="s">
        <v>46</v>
      </c>
      <c r="B58" s="41">
        <v>68</v>
      </c>
      <c r="C58" s="81">
        <v>15</v>
      </c>
      <c r="D58" s="79"/>
      <c r="E58" s="100">
        <v>15</v>
      </c>
      <c r="F58" s="26">
        <f>B58+E58</f>
        <v>83</v>
      </c>
    </row>
    <row r="59" spans="1:6">
      <c r="A59" s="88" t="s">
        <v>47</v>
      </c>
      <c r="B59" s="41">
        <v>1</v>
      </c>
      <c r="C59" s="81">
        <v>0</v>
      </c>
      <c r="D59" s="79">
        <v>0</v>
      </c>
      <c r="E59" s="100"/>
      <c r="F59" s="26">
        <f>B59+E59</f>
        <v>1</v>
      </c>
    </row>
    <row r="60" spans="1:6">
      <c r="A60" s="41" t="s">
        <v>3</v>
      </c>
      <c r="B60" s="42">
        <v>542</v>
      </c>
      <c r="C60" s="81">
        <f>SUM(C56:C59)</f>
        <v>16</v>
      </c>
      <c r="D60" s="79">
        <f>SUM(D56:D59)</f>
        <v>2</v>
      </c>
      <c r="E60" s="100">
        <f>SUM(E56:E59)</f>
        <v>14</v>
      </c>
      <c r="F60" s="26">
        <f>B60+E60</f>
        <v>556</v>
      </c>
    </row>
    <row r="61" spans="1:6">
      <c r="F61" s="26"/>
    </row>
    <row r="62" spans="1:6">
      <c r="A62" s="87"/>
      <c r="B62" s="87"/>
      <c r="F62" s="26"/>
    </row>
    <row r="63" spans="1:6">
      <c r="A63" s="87"/>
      <c r="B63" s="87"/>
      <c r="F63" s="26"/>
    </row>
    <row r="64" spans="1:6">
      <c r="A64" s="87"/>
      <c r="B64" s="87"/>
      <c r="F64" s="26"/>
    </row>
    <row r="65" spans="3:6">
      <c r="F65" s="26"/>
    </row>
    <row r="66" spans="3:6">
      <c r="F66" s="26"/>
    </row>
    <row r="67" spans="3:6">
      <c r="F67" s="26"/>
    </row>
    <row r="68" spans="3:6">
      <c r="F68" s="26"/>
    </row>
    <row r="69" spans="3:6">
      <c r="F69" s="26"/>
    </row>
    <row r="70" spans="3:6">
      <c r="F70" s="26"/>
    </row>
    <row r="77" spans="3:6" s="3" customFormat="1">
      <c r="C77" s="81"/>
      <c r="D77" s="82"/>
      <c r="E77" s="94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88" bottom="0.5" header="0.5" footer="0.16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2" type="noConversion"/>
  <printOptions horizontalCentered="1" gridLines="1"/>
  <pageMargins left="0.42" right="0.46" top="0.88" bottom="0.5" header="0.5" footer="0.16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All Libraries</vt:lpstr>
      <vt:lpstr>Baker-Berry</vt:lpstr>
      <vt:lpstr>Cook</vt:lpstr>
      <vt:lpstr>Dana</vt:lpstr>
      <vt:lpstr>Feldberg</vt:lpstr>
      <vt:lpstr>Kresge</vt:lpstr>
      <vt:lpstr>Matthews-Fuller</vt:lpstr>
      <vt:lpstr>Paddock</vt:lpstr>
      <vt:lpstr>Rauner</vt:lpstr>
      <vt:lpstr>Sherman</vt:lpstr>
      <vt:lpstr>Biomedical combined</vt:lpstr>
      <vt:lpstr>'All Libraries'!Print_Area</vt:lpstr>
      <vt:lpstr>'Baker-Berry'!Print_Area</vt:lpstr>
      <vt:lpstr>Paddock!Print_Area</vt:lpstr>
      <vt:lpstr>Sherman!Print_Area</vt:lpstr>
      <vt:lpstr>'All Libraries'!Print_Titles</vt:lpstr>
      <vt:lpstr>'Baker-Berry'!Print_Titles</vt:lpstr>
      <vt:lpstr>'Biomedical combined'!Print_Titles</vt:lpstr>
      <vt:lpstr>Cook!Print_Titles</vt:lpstr>
      <vt:lpstr>Dana!Print_Titles</vt:lpstr>
      <vt:lpstr>Feldberg!Print_Titles</vt:lpstr>
      <vt:lpstr>Kresge!Print_Titles</vt:lpstr>
      <vt:lpstr>'Matthews-Fuller'!Print_Titles</vt:lpstr>
      <vt:lpstr>Paddock!Print_Titles</vt:lpstr>
      <vt:lpstr>Rauner!Print_Titles</vt:lpstr>
      <vt:lpstr>Sherman!Print_Titles</vt:lpstr>
    </vt:vector>
  </TitlesOfParts>
  <Company>Dartmouth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Barbara_W_Sterling</dc:creator>
  <cp:lastModifiedBy>Barbara W. Sterling</cp:lastModifiedBy>
  <cp:lastPrinted>2013-07-26T12:37:01Z</cp:lastPrinted>
  <dcterms:created xsi:type="dcterms:W3CDTF">1999-08-12T14:45:52Z</dcterms:created>
  <dcterms:modified xsi:type="dcterms:W3CDTF">2015-07-30T21:25:02Z</dcterms:modified>
</cp:coreProperties>
</file>