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809"/>
  <workbookPr codeName="ThisWorkbook"/>
  <mc:AlternateContent xmlns:mc="http://schemas.openxmlformats.org/markup-compatibility/2006">
    <mc:Choice Requires="x15">
      <x15ac:absPath xmlns:x15ac="http://schemas.microsoft.com/office/spreadsheetml/2010/11/ac" url="/Users/kateeverett/Documents/Finance/DOCUMENTS/PURCHASING TAB /"/>
    </mc:Choice>
  </mc:AlternateContent>
  <bookViews>
    <workbookView xWindow="19740" yWindow="15200" windowWidth="15120" windowHeight="6920"/>
  </bookViews>
  <sheets>
    <sheet name="Instructions" sheetId="7" r:id="rId1"/>
    <sheet name="Approval" sheetId="4" r:id="rId2"/>
    <sheet name="Questionnaire" sheetId="1" r:id="rId3"/>
    <sheet name=" Rate Analysis" sheetId="2" r:id="rId4"/>
    <sheet name="Fee Schedule" sheetId="3" r:id="rId5"/>
    <sheet name="Equipment" sheetId="5" r:id="rId6"/>
    <sheet name="Loans" sheetId="8" r:id="rId7"/>
  </sheets>
  <definedNames>
    <definedName name="_xlnm.Print_Area" localSheetId="3">' Rate Analysis'!$B$1:$E$17</definedName>
    <definedName name="_xlnm.Print_Area" localSheetId="1">Approval!$A$1:$D$36</definedName>
    <definedName name="_xlnm.Print_Area" localSheetId="5">Equipment!$A$1:$B$7</definedName>
    <definedName name="_xlnm.Print_Area" localSheetId="4">'Fee Schedule'!$A$1:$C$36</definedName>
    <definedName name="_xlnm.Print_Area" localSheetId="2">Questionnaire!$B$1:$D$40</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U9" i="5" l="1"/>
  <c r="G29" i="2"/>
  <c r="G30" i="2"/>
  <c r="E29" i="2"/>
  <c r="G46" i="2"/>
  <c r="G42" i="2"/>
  <c r="G48" i="2"/>
  <c r="G54" i="2"/>
  <c r="G56" i="2"/>
  <c r="G64" i="2"/>
  <c r="G65" i="2"/>
  <c r="G68" i="2"/>
  <c r="G70" i="2"/>
  <c r="D15" i="3"/>
  <c r="D14" i="3"/>
  <c r="D13" i="3"/>
  <c r="D12" i="3"/>
  <c r="E46" i="2"/>
  <c r="E42" i="2"/>
  <c r="E30" i="2"/>
  <c r="S10" i="5"/>
  <c r="R10" i="5"/>
  <c r="Q10" i="5"/>
  <c r="P10" i="5"/>
  <c r="O10" i="5"/>
  <c r="N10" i="5"/>
  <c r="M10" i="5"/>
  <c r="L10" i="5"/>
  <c r="K10" i="5"/>
  <c r="J10" i="5"/>
  <c r="I10" i="5"/>
  <c r="T8" i="5"/>
  <c r="T7" i="5"/>
  <c r="T6" i="5"/>
  <c r="T10" i="5"/>
  <c r="E48" i="2"/>
  <c r="E54" i="2"/>
  <c r="E56" i="2"/>
  <c r="E64" i="2"/>
  <c r="E65" i="2"/>
  <c r="E68" i="2"/>
  <c r="E70" i="2"/>
  <c r="G8" i="5"/>
  <c r="U8" i="5"/>
  <c r="G7" i="5"/>
  <c r="U7" i="5"/>
  <c r="G6" i="5"/>
  <c r="U6" i="5"/>
  <c r="U10" i="5"/>
  <c r="D13" i="2"/>
  <c r="D12" i="2"/>
  <c r="D14" i="2"/>
  <c r="D15" i="2"/>
</calcChain>
</file>

<file path=xl/sharedStrings.xml><?xml version="1.0" encoding="utf-8"?>
<sst xmlns="http://schemas.openxmlformats.org/spreadsheetml/2006/main" count="199" uniqueCount="158">
  <si>
    <t>Information Requested</t>
  </si>
  <si>
    <t>Please Provide Responses Here</t>
  </si>
  <si>
    <t>Service Center Name</t>
  </si>
  <si>
    <t>Fiscal Year of Analysis</t>
  </si>
  <si>
    <t>Division/ Department</t>
  </si>
  <si>
    <t>Service Center Manager or Contact</t>
  </si>
  <si>
    <t>Service Center Rate Analysis</t>
  </si>
  <si>
    <t xml:space="preserve">Building and Room Location(s) </t>
  </si>
  <si>
    <t>Fee Schedule</t>
  </si>
  <si>
    <t>This should be based on your Rate Analysis</t>
  </si>
  <si>
    <t>The billing rate must be based on the following breakeven calculation:</t>
  </si>
  <si>
    <r>
      <t xml:space="preserve">                                        </t>
    </r>
    <r>
      <rPr>
        <u/>
        <sz val="11"/>
        <color theme="1"/>
        <rFont val="Calibri"/>
        <family val="2"/>
        <scheme val="minor"/>
      </rPr>
      <t xml:space="preserve"> estimated costs +/- carryforward - subsidy</t>
    </r>
  </si>
  <si>
    <t xml:space="preserve">                                                           estimated output</t>
  </si>
  <si>
    <t>Service Center Questionnaire</t>
  </si>
  <si>
    <t>New Service Center request</t>
  </si>
  <si>
    <t>Please check one:</t>
  </si>
  <si>
    <t xml:space="preserve">Questionnaire </t>
  </si>
  <si>
    <t>Annual Controllers Office review</t>
  </si>
  <si>
    <t>3-year Controllers Office review</t>
  </si>
  <si>
    <t>Paste or Create Proposed Fee schedule below</t>
  </si>
  <si>
    <t>Complete tabs:</t>
  </si>
  <si>
    <t>Depreciation Schedule</t>
  </si>
  <si>
    <t>A</t>
  </si>
  <si>
    <t>B</t>
  </si>
  <si>
    <t>A+B</t>
  </si>
  <si>
    <t>Asset Description</t>
  </si>
  <si>
    <t>Capitalized Date</t>
  </si>
  <si>
    <t>Capitalized Value</t>
  </si>
  <si>
    <t>Less: Federal Funds</t>
  </si>
  <si>
    <t>Depreciable Value</t>
  </si>
  <si>
    <t>FY 2015</t>
  </si>
  <si>
    <t>FY 2016</t>
  </si>
  <si>
    <t>FY 2017</t>
  </si>
  <si>
    <t>FY 2018</t>
  </si>
  <si>
    <t>FY 2019</t>
  </si>
  <si>
    <t>FY 2020</t>
  </si>
  <si>
    <t>FY 2021</t>
  </si>
  <si>
    <t>FY 2022</t>
  </si>
  <si>
    <t>FY 2023</t>
  </si>
  <si>
    <t>FY 2024</t>
  </si>
  <si>
    <t>FY 2025</t>
  </si>
  <si>
    <t>Total Recovered</t>
  </si>
  <si>
    <t>Tractor</t>
  </si>
  <si>
    <t>Microscope</t>
  </si>
  <si>
    <t>Gamma Detector</t>
  </si>
  <si>
    <t>Total Depreciation</t>
  </si>
  <si>
    <t>Asset #</t>
  </si>
  <si>
    <t>Expected Personnel Expenses</t>
  </si>
  <si>
    <t>Processing labor</t>
  </si>
  <si>
    <t>Benefits</t>
  </si>
  <si>
    <t>Total Personnel Expense</t>
  </si>
  <si>
    <t>Operating Expenses</t>
  </si>
  <si>
    <t>Service Agreement</t>
  </si>
  <si>
    <t>Nitrogen</t>
  </si>
  <si>
    <t xml:space="preserve">Helium </t>
  </si>
  <si>
    <t>Oxygen</t>
  </si>
  <si>
    <t>Cylinder Rental</t>
  </si>
  <si>
    <t>Lab Supplies</t>
  </si>
  <si>
    <t>Scientific Supplies</t>
  </si>
  <si>
    <t>Fees</t>
  </si>
  <si>
    <t>Total Operating Expenses</t>
  </si>
  <si>
    <t>Depreciation</t>
  </si>
  <si>
    <t>Subtotal Chargeable Items</t>
  </si>
  <si>
    <t>Add - Deficit Carry forward</t>
  </si>
  <si>
    <t>Less - Surplus Carried Forward</t>
  </si>
  <si>
    <t>Total Billable Items</t>
  </si>
  <si>
    <t>Less: Department Supplement (if applicable)</t>
  </si>
  <si>
    <t>Net Chargeable Items</t>
  </si>
  <si>
    <t>Calculated Rate</t>
  </si>
  <si>
    <t>Projected Revenue</t>
  </si>
  <si>
    <t>From Depreciation Schedule (if applicable)</t>
  </si>
  <si>
    <t>The Federal rate must be the lowest rate offered. Discounts cannot be provided to campus or other users that would cause others to pay less than the federal rate. The federal rate can be equal to the campus rate, but cannot be more.</t>
  </si>
  <si>
    <t xml:space="preserve">Federal users MUST be charged no more than the cost-recovery rate. </t>
  </si>
  <si>
    <t>Rate Analysis</t>
  </si>
  <si>
    <t>Approval for New Service Center or Review Process</t>
  </si>
  <si>
    <t>Service Center Contact</t>
  </si>
  <si>
    <t>Description of Goods/Services Provided</t>
  </si>
  <si>
    <t>What percentage of revenue is expected from each source?</t>
  </si>
  <si>
    <t>If the service center ceases operations, who will be responsible for any remaining deficit?</t>
  </si>
  <si>
    <t>Equipment (if including depreciation in rates)</t>
  </si>
  <si>
    <t>Loans (if applicable)</t>
  </si>
  <si>
    <t xml:space="preserve">New Service Center request  </t>
  </si>
  <si>
    <t>Information:</t>
  </si>
  <si>
    <t>Approvals:</t>
  </si>
  <si>
    <t>Are there agreements to subsidize any unrecovered expenses? If so, what are the funding sources,what costs will be subsidized and what is the anticipated amount?  &lt;provide as much detail as you can&gt; attach copies of any written agreements.</t>
  </si>
  <si>
    <t>I agree to the establishment of this service center and my Department/ Institute/Center will provide the necessary administrative and financial support needed to maintain this center and to cover any deficits on a fiscal basis.</t>
  </si>
  <si>
    <t>Example - Simple Rate Analysis template.</t>
  </si>
  <si>
    <t>Information to be obtained from Treasury</t>
  </si>
  <si>
    <t>Service Center Fee Schedule</t>
  </si>
  <si>
    <t>Service Center Equipment</t>
  </si>
  <si>
    <t>Service Center Loans</t>
  </si>
  <si>
    <t>Department Representative Name/Date:</t>
  </si>
  <si>
    <t>X</t>
  </si>
  <si>
    <t>Fiscal Officer Name/Date:</t>
  </si>
  <si>
    <t>Controller's Office - Financial Reporting Name/Date:</t>
  </si>
  <si>
    <t>Controller's Office - Controller Name/Date:</t>
  </si>
  <si>
    <t>Office of Sponsored Projects - Director Name/Date:</t>
  </si>
  <si>
    <r>
      <t xml:space="preserve">Finance and Administration - CFO Approval </t>
    </r>
    <r>
      <rPr>
        <b/>
        <i/>
        <sz val="11"/>
        <color theme="1"/>
        <rFont val="Calibri"/>
        <family val="2"/>
        <scheme val="minor"/>
      </rPr>
      <t>(if projected annual expense over 100k)</t>
    </r>
    <r>
      <rPr>
        <b/>
        <sz val="11"/>
        <color theme="1"/>
        <rFont val="Calibri"/>
        <family val="2"/>
        <scheme val="minor"/>
      </rPr>
      <t xml:space="preserve">  Name/Date:</t>
    </r>
  </si>
  <si>
    <t>Description of Goods/Services Provided:</t>
  </si>
  <si>
    <t>Date of Request:</t>
  </si>
  <si>
    <t>Service Center Name:</t>
  </si>
  <si>
    <t>Division/Department:</t>
  </si>
  <si>
    <t>Division Contact:</t>
  </si>
  <si>
    <t>Service Center Manager:</t>
  </si>
  <si>
    <t>Service Center Administrative Contact:</t>
  </si>
  <si>
    <t>Service Center Technical  Contact:</t>
  </si>
  <si>
    <t>Justification for the service (e.g., convenience, cost, control, lack of other providers)</t>
  </si>
  <si>
    <t>What types of customers are served (e.g., division's departments, Dartmouth wide, faculty, staff, students, non federal grants,  federal grants, external)?</t>
  </si>
  <si>
    <t>Preparer Name/Date:</t>
  </si>
  <si>
    <t>Controller's Office Name/Date:</t>
  </si>
  <si>
    <t>Estimated expenses and revenue for the fiscal year. &lt;summary of data from "Rate Analysis"&gt; if significant chages in future years are expected, please note.</t>
  </si>
  <si>
    <t xml:space="preserve">Is there any government owned property? </t>
  </si>
  <si>
    <t xml:space="preserve">If you have an existing equipment reserve provide funding value and balance.  Use "Equipment" tab to provide information (work with Financial Reporting).  </t>
  </si>
  <si>
    <t xml:space="preserve">Are they all charged the same rate? </t>
  </si>
  <si>
    <t>Are any customers given a discount or free services?</t>
  </si>
  <si>
    <t>Are all users of this service center charged?</t>
  </si>
  <si>
    <t>What system/process do you use for billing external customers, and how often is billing done?</t>
  </si>
  <si>
    <t>What system/process do you use for billing internal customers, and how often is billing done?</t>
  </si>
  <si>
    <t xml:space="preserve">Does your service center have reserve accounts? Provide the funding value, purpose and balance.  </t>
  </si>
  <si>
    <t>If there is a year-end surplus, what reserve account is used?</t>
  </si>
  <si>
    <t>If no, New Service Center: request new Funding and Activity</t>
  </si>
  <si>
    <t xml:space="preserve">If yes, Provide chart strings used to capture transactions connected with the service center. (Org, Funding, Activity)&lt;provide all current accounts being used as well as any other accounts that you use to charge some/all costs to operate this service center&gt; </t>
  </si>
  <si>
    <t>Has the Service Center posted transactions?</t>
  </si>
  <si>
    <t>Will this Service Center include depreciation in their rates? If yes, complete the equipment tab.</t>
  </si>
  <si>
    <t>Provide a listing of all loans along with principal and interest payments by fiscal year. Provide chart strings if applicable. &lt;provide as musch detail as you can&gt; Use "Loans" tab to provide information (work with Treasury Department).</t>
  </si>
  <si>
    <t>What cost components are included in the rates charged that are being recovered?</t>
  </si>
  <si>
    <t>Specify Test/Service</t>
  </si>
  <si>
    <t>Quantify or estimate usage (number of units) for each service:</t>
  </si>
  <si>
    <t>What other sources of support will be included this year?</t>
  </si>
  <si>
    <t>Position Name</t>
  </si>
  <si>
    <t>Net Revenue (Expense)</t>
  </si>
  <si>
    <t>Proposed Rate(s) per unit**</t>
  </si>
  <si>
    <t>**Note:</t>
  </si>
  <si>
    <t>1. For a service center that provides basic lab testing, the billing unit would be one test.</t>
  </si>
  <si>
    <t>2. For a center that provides consulting services, the billing unit would generally be a service hour.</t>
  </si>
  <si>
    <t>3. For a center that rents storage space, the billing unit would be a square foot (per day/week/month).</t>
  </si>
  <si>
    <t>This can be number of tests expected, time expected (if billing is to be by the hour), or whatever unit of measure billing is based on.  For example:</t>
  </si>
  <si>
    <t>Chart String where payment is being recorded:</t>
  </si>
  <si>
    <t>Fiscal year monthly Principal Payment</t>
  </si>
  <si>
    <t>Fiscal Year</t>
  </si>
  <si>
    <t>GL Name</t>
  </si>
  <si>
    <t>Loan Number</t>
  </si>
  <si>
    <t>Total</t>
  </si>
  <si>
    <t>Does your service center have inventory? If yes, describe your inventory and the policies in place for recording and maintaining inventory.</t>
  </si>
  <si>
    <t>Annual Controller's Office review</t>
  </si>
  <si>
    <t>3-year Controller's Office review</t>
  </si>
  <si>
    <t>Specify Product/Service</t>
  </si>
  <si>
    <t>Useful Life</t>
  </si>
  <si>
    <t>Check</t>
  </si>
  <si>
    <t xml:space="preserve">This workbook to be completed for new service centers, and for the annual (or 3-year) review by the controller’s office. </t>
  </si>
  <si>
    <t>The Approval tab is to be used for the establishment of Nnw service centers and for the annual (or 3-year) review.</t>
  </si>
  <si>
    <t>The Questionnaire,  Rate Analysis, Fee Schedule and Equipment tabs are to be used be all service centers during the review process.</t>
  </si>
  <si>
    <t>The service center can save the workbook, and update annually (or every 3 years) and submit it to the Controller's Office. The service center has the option of using their own templates for the rate analysis and fee schedule.</t>
  </si>
  <si>
    <t xml:space="preserve">Service Center Procedures </t>
  </si>
  <si>
    <t>Rate and Activity Base Examples</t>
  </si>
  <si>
    <t>Fee Schedule Examples</t>
  </si>
  <si>
    <t>For additional examples and explanation see these documents on the Controller's Office Website:</t>
  </si>
  <si>
    <t>Instructions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</si>
</sst>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i/>
      <sz val="11"/>
      <color theme="1"/>
      <name val="Calibri"/>
      <family val="2"/>
      <scheme val="minor"/>
    </font>
    <font>
      <sz val="9"/>
      <name val="Geneva"/>
    </font>
    <font>
      <sz val="9"/>
      <name val="New York"/>
    </font>
    <font>
      <sz val="12"/>
      <color theme="1"/>
      <name val="Calibri"/>
      <family val="2"/>
      <scheme val="minor"/>
    </font>
    <font>
      <u/>
      <sz val="11"/>
      <color theme="1"/>
      <name val="Calibri"/>
      <family val="2"/>
      <scheme val="minor"/>
    </font>
    <font>
      <b/>
      <u/>
      <sz val="11"/>
      <color theme="1"/>
      <name val="Calibri"/>
      <family val="2"/>
      <scheme val="minor"/>
    </font>
    <font>
      <b/>
      <u/>
      <sz val="12"/>
      <name val="Arial"/>
      <family val="2"/>
    </font>
    <font>
      <b/>
      <u/>
      <sz val="14"/>
      <color theme="1"/>
      <name val="Calibri"/>
      <family val="2"/>
      <scheme val="minor"/>
    </font>
    <font>
      <u/>
      <sz val="11"/>
      <color theme="10"/>
      <name val="Calibri"/>
      <family val="2"/>
      <scheme val="minor"/>
    </font>
    <font>
      <b/>
      <sz val="8"/>
      <color theme="1"/>
      <name val="Calibri"/>
      <family val="2"/>
      <scheme val="minor"/>
    </font>
    <font>
      <sz val="8"/>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0"/>
      <color rgb="FFFF0000"/>
      <name val="Calibri"/>
      <family val="2"/>
      <scheme val="minor"/>
    </font>
    <font>
      <sz val="11"/>
      <name val="Calibri"/>
      <family val="2"/>
      <scheme val="minor"/>
    </font>
    <font>
      <b/>
      <sz val="11"/>
      <name val="Calibri"/>
      <family val="2"/>
      <scheme val="minor"/>
    </font>
    <font>
      <b/>
      <u/>
      <sz val="14"/>
      <name val="Calibri"/>
      <family val="2"/>
      <scheme val="minor"/>
    </font>
  </fonts>
  <fills count="10">
    <fill>
      <patternFill patternType="none"/>
    </fill>
    <fill>
      <patternFill patternType="gray125"/>
    </fill>
    <fill>
      <patternFill patternType="solid">
        <fgColor rgb="FFFFFFCC"/>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auto="1"/>
      </top>
      <bottom style="double">
        <color auto="1"/>
      </bottom>
      <diagonal/>
    </border>
    <border>
      <left/>
      <right/>
      <top/>
      <bottom style="medium">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auto="1"/>
      </left>
      <right style="thick">
        <color auto="1"/>
      </right>
      <top style="thick">
        <color auto="1"/>
      </top>
      <bottom style="thick">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ck">
        <color auto="1"/>
      </left>
      <right style="thick">
        <color auto="1"/>
      </right>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ck">
        <color auto="1"/>
      </left>
      <right/>
      <top style="thick">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s>
  <cellStyleXfs count="24">
    <xf numFmtId="0" fontId="0"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0" fontId="6" fillId="0" borderId="0"/>
    <xf numFmtId="0" fontId="13" fillId="0" borderId="0" applyNumberFormat="0" applyFill="0" applyBorder="0" applyAlignment="0" applyProtection="0"/>
    <xf numFmtId="43" fontId="3" fillId="0" borderId="0" applyFont="0" applyFill="0" applyBorder="0" applyAlignment="0" applyProtection="0"/>
    <xf numFmtId="0" fontId="1" fillId="0" borderId="0"/>
    <xf numFmtId="0" fontId="1" fillId="2" borderId="3" applyNumberFormat="0" applyFont="0" applyAlignment="0" applyProtection="0"/>
    <xf numFmtId="0" fontId="1" fillId="2" borderId="3" applyNumberFormat="0" applyFont="0" applyAlignment="0" applyProtection="0"/>
    <xf numFmtId="0" fontId="1" fillId="2" borderId="3" applyNumberFormat="0" applyFont="0" applyAlignment="0" applyProtection="0"/>
    <xf numFmtId="0" fontId="1" fillId="2" borderId="3" applyNumberFormat="0" applyFont="0" applyAlignment="0" applyProtection="0"/>
    <xf numFmtId="0" fontId="1" fillId="2" borderId="3" applyNumberFormat="0" applyFont="0" applyAlignment="0" applyProtection="0"/>
    <xf numFmtId="0" fontId="1" fillId="2" borderId="3" applyNumberFormat="0" applyFont="0" applyAlignment="0" applyProtection="0"/>
    <xf numFmtId="43" fontId="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0" fillId="0" borderId="0" xfId="0"/>
    <xf numFmtId="0" fontId="2" fillId="0" borderId="0" xfId="0" applyFont="1"/>
    <xf numFmtId="0" fontId="7" fillId="0" borderId="0" xfId="11" applyFont="1"/>
    <xf numFmtId="0" fontId="0" fillId="0" borderId="0" xfId="0" applyFont="1"/>
    <xf numFmtId="0" fontId="10" fillId="0" borderId="0" xfId="0" applyFont="1"/>
    <xf numFmtId="0" fontId="8" fillId="0" borderId="2" xfId="0" applyFont="1" applyBorder="1"/>
    <xf numFmtId="0" fontId="11" fillId="0" borderId="0" xfId="1" applyFont="1" applyFill="1" applyAlignment="1">
      <alignment horizontal="left" vertical="top"/>
    </xf>
    <xf numFmtId="0" fontId="12" fillId="0" borderId="0" xfId="0" applyFont="1"/>
    <xf numFmtId="0" fontId="0" fillId="0" borderId="0" xfId="0" applyAlignment="1">
      <alignment horizontal="left" vertical="center" indent="1"/>
    </xf>
    <xf numFmtId="165" fontId="1" fillId="3" borderId="0" xfId="21" applyNumberFormat="1" applyFont="1" applyFill="1" applyBorder="1" applyAlignment="1">
      <alignment horizontal="center"/>
    </xf>
    <xf numFmtId="165" fontId="1" fillId="0" borderId="0" xfId="21" applyNumberFormat="1" applyFont="1"/>
    <xf numFmtId="165" fontId="1" fillId="0" borderId="0" xfId="21" applyNumberFormat="1" applyFont="1" applyBorder="1"/>
    <xf numFmtId="0" fontId="3" fillId="0" borderId="0" xfId="5"/>
    <xf numFmtId="0" fontId="1" fillId="0" borderId="0" xfId="14"/>
    <xf numFmtId="0" fontId="10" fillId="0" borderId="0" xfId="14" applyFont="1"/>
    <xf numFmtId="0" fontId="2" fillId="0" borderId="0" xfId="14" applyFont="1"/>
    <xf numFmtId="0" fontId="15" fillId="0" borderId="0" xfId="14" applyFont="1"/>
    <xf numFmtId="0" fontId="1" fillId="0" borderId="0" xfId="14" applyFont="1"/>
    <xf numFmtId="0" fontId="4" fillId="0" borderId="0" xfId="14" applyFont="1"/>
    <xf numFmtId="164" fontId="1" fillId="0" borderId="0" xfId="14" applyNumberFormat="1"/>
    <xf numFmtId="164" fontId="1" fillId="0" borderId="0" xfId="14" applyNumberFormat="1" applyBorder="1"/>
    <xf numFmtId="164" fontId="2" fillId="0" borderId="0" xfId="14" applyNumberFormat="1" applyFont="1" applyAlignment="1">
      <alignment horizontal="center"/>
    </xf>
    <xf numFmtId="0" fontId="2" fillId="0" borderId="0" xfId="14" applyFont="1" applyFill="1"/>
    <xf numFmtId="164" fontId="1" fillId="0" borderId="6" xfId="14" applyNumberFormat="1" applyBorder="1"/>
    <xf numFmtId="44" fontId="1" fillId="0" borderId="0" xfId="2" applyNumberFormat="1" applyFont="1"/>
    <xf numFmtId="0" fontId="19" fillId="0" borderId="0" xfId="5" applyFont="1" applyAlignment="1">
      <alignment horizontal="center"/>
    </xf>
    <xf numFmtId="0" fontId="17" fillId="0" borderId="0" xfId="5" applyFont="1"/>
    <xf numFmtId="0" fontId="17" fillId="0" borderId="0" xfId="5" applyFont="1" applyAlignment="1">
      <alignment horizontal="center" wrapText="1"/>
    </xf>
    <xf numFmtId="1" fontId="18" fillId="3" borderId="0" xfId="5" applyNumberFormat="1" applyFont="1" applyFill="1" applyAlignment="1">
      <alignment horizontal="center" wrapText="1"/>
    </xf>
    <xf numFmtId="0" fontId="18" fillId="3" borderId="0" xfId="5" applyFont="1" applyFill="1"/>
    <xf numFmtId="14" fontId="18" fillId="3" borderId="0" xfId="5" applyNumberFormat="1" applyFont="1" applyFill="1"/>
    <xf numFmtId="43" fontId="18" fillId="3" borderId="0" xfId="21" applyFont="1" applyFill="1"/>
    <xf numFmtId="43" fontId="18" fillId="0" borderId="0" xfId="21" applyFont="1"/>
    <xf numFmtId="0" fontId="18" fillId="3" borderId="0" xfId="5" applyFont="1" applyFill="1" applyAlignment="1">
      <alignment horizontal="center"/>
    </xf>
    <xf numFmtId="4" fontId="18" fillId="0" borderId="0" xfId="5" applyNumberFormat="1" applyFont="1"/>
    <xf numFmtId="43" fontId="18" fillId="0" borderId="1" xfId="21" applyFont="1" applyBorder="1"/>
    <xf numFmtId="0" fontId="18" fillId="0" borderId="1" xfId="5" applyFont="1" applyBorder="1"/>
    <xf numFmtId="4" fontId="17" fillId="0" borderId="0" xfId="5" applyNumberFormat="1" applyFont="1"/>
    <xf numFmtId="1" fontId="1" fillId="3" borderId="0" xfId="14" applyNumberFormat="1" applyFill="1" applyAlignment="1">
      <alignment horizontal="center"/>
    </xf>
    <xf numFmtId="44" fontId="16" fillId="3" borderId="0" xfId="14" applyNumberFormat="1" applyFont="1" applyFill="1"/>
    <xf numFmtId="1" fontId="1" fillId="0" borderId="0" xfId="14" applyNumberFormat="1" applyFill="1" applyAlignment="1">
      <alignment horizontal="center"/>
    </xf>
    <xf numFmtId="165" fontId="1" fillId="3" borderId="7" xfId="21" applyNumberFormat="1" applyFont="1" applyFill="1" applyBorder="1" applyAlignment="1"/>
    <xf numFmtId="165" fontId="1" fillId="3" borderId="0" xfId="21" applyNumberFormat="1" applyFont="1" applyFill="1"/>
    <xf numFmtId="165" fontId="1" fillId="3" borderId="7" xfId="21" applyNumberFormat="1" applyFont="1" applyFill="1" applyBorder="1"/>
    <xf numFmtId="165" fontId="14" fillId="0" borderId="0" xfId="21" applyNumberFormat="1" applyFont="1" applyAlignment="1">
      <alignment horizontal="center" wrapText="1"/>
    </xf>
    <xf numFmtId="165" fontId="1" fillId="3" borderId="0" xfId="21" applyNumberFormat="1" applyFont="1" applyFill="1" applyAlignment="1"/>
    <xf numFmtId="165" fontId="1" fillId="0" borderId="7" xfId="21" applyNumberFormat="1" applyFont="1" applyBorder="1"/>
    <xf numFmtId="165" fontId="20" fillId="3" borderId="0" xfId="21" applyNumberFormat="1" applyFont="1" applyFill="1"/>
    <xf numFmtId="165" fontId="1" fillId="3" borderId="0" xfId="21" applyNumberFormat="1" applyFont="1" applyFill="1" applyBorder="1"/>
    <xf numFmtId="165" fontId="1" fillId="0" borderId="4" xfId="21" applyNumberFormat="1" applyFont="1" applyBorder="1"/>
    <xf numFmtId="0" fontId="0" fillId="0" borderId="0" xfId="0" applyAlignment="1">
      <alignment vertical="center"/>
    </xf>
    <xf numFmtId="0" fontId="13" fillId="0" borderId="0" xfId="12" applyAlignment="1">
      <alignment vertical="center"/>
    </xf>
    <xf numFmtId="0" fontId="0" fillId="0" borderId="0" xfId="0" applyAlignment="1">
      <alignment vertical="center" wrapText="1"/>
    </xf>
    <xf numFmtId="0" fontId="0" fillId="0" borderId="11" xfId="0" applyBorder="1"/>
    <xf numFmtId="0" fontId="0" fillId="0" borderId="12" xfId="0" applyBorder="1"/>
    <xf numFmtId="0" fontId="0" fillId="4" borderId="2" xfId="0" applyFill="1" applyBorder="1"/>
    <xf numFmtId="0" fontId="2" fillId="0" borderId="8" xfId="0" applyFont="1" applyBorder="1"/>
    <xf numFmtId="0" fontId="2" fillId="0" borderId="2" xfId="0" applyFont="1" applyBorder="1"/>
    <xf numFmtId="0" fontId="8" fillId="0" borderId="13" xfId="0" applyFont="1" applyBorder="1"/>
    <xf numFmtId="0" fontId="0" fillId="5" borderId="9" xfId="0" applyFill="1" applyBorder="1"/>
    <xf numFmtId="0" fontId="0" fillId="5" borderId="11" xfId="0" applyFill="1" applyBorder="1"/>
    <xf numFmtId="0" fontId="0" fillId="0" borderId="0" xfId="14" applyFont="1"/>
    <xf numFmtId="0" fontId="8" fillId="0" borderId="17" xfId="0" applyFont="1" applyBorder="1"/>
    <xf numFmtId="0" fontId="0" fillId="0" borderId="18" xfId="0" applyBorder="1"/>
    <xf numFmtId="0" fontId="8" fillId="0" borderId="12" xfId="0" applyFont="1" applyBorder="1"/>
    <xf numFmtId="0" fontId="16" fillId="6" borderId="19" xfId="0" applyFont="1" applyFill="1" applyBorder="1" applyAlignment="1">
      <alignment horizontal="left" vertical="center"/>
    </xf>
    <xf numFmtId="0" fontId="16" fillId="6" borderId="20" xfId="0" applyFont="1" applyFill="1" applyBorder="1" applyAlignment="1">
      <alignment horizontal="left" vertical="center"/>
    </xf>
    <xf numFmtId="0" fontId="8" fillId="0" borderId="24" xfId="0" applyFont="1" applyBorder="1"/>
    <xf numFmtId="0" fontId="2" fillId="0" borderId="22" xfId="0" applyFont="1" applyBorder="1"/>
    <xf numFmtId="0" fontId="0" fillId="5" borderId="0" xfId="0" applyFill="1"/>
    <xf numFmtId="0" fontId="0" fillId="4" borderId="25" xfId="0" applyFill="1" applyBorder="1"/>
    <xf numFmtId="0" fontId="2" fillId="0" borderId="12" xfId="0" applyFont="1" applyBorder="1"/>
    <xf numFmtId="0" fontId="0" fillId="0" borderId="10" xfId="0" applyFont="1" applyBorder="1"/>
    <xf numFmtId="0" fontId="0" fillId="0" borderId="1" xfId="0" applyFont="1" applyBorder="1"/>
    <xf numFmtId="0" fontId="0" fillId="4" borderId="14" xfId="0" applyFont="1" applyFill="1" applyBorder="1"/>
    <xf numFmtId="0" fontId="0" fillId="4" borderId="0" xfId="0" applyFont="1" applyFill="1"/>
    <xf numFmtId="0" fontId="9" fillId="0" borderId="0" xfId="0" applyFont="1"/>
    <xf numFmtId="0" fontId="9" fillId="0" borderId="7" xfId="0" applyFont="1" applyBorder="1"/>
    <xf numFmtId="0" fontId="0" fillId="4" borderId="16" xfId="0" applyFont="1" applyFill="1" applyBorder="1"/>
    <xf numFmtId="0" fontId="0" fillId="0" borderId="0" xfId="0" applyFont="1" applyBorder="1"/>
    <xf numFmtId="0" fontId="0" fillId="4" borderId="15" xfId="0" applyFont="1" applyFill="1" applyBorder="1"/>
    <xf numFmtId="0" fontId="0" fillId="0" borderId="9" xfId="0" applyFont="1" applyBorder="1"/>
    <xf numFmtId="0" fontId="20" fillId="0" borderId="2" xfId="1" applyFont="1" applyFill="1" applyBorder="1" applyAlignment="1">
      <alignment horizontal="left" vertical="top" wrapText="1"/>
    </xf>
    <xf numFmtId="0" fontId="20" fillId="0" borderId="2" xfId="1" applyFont="1" applyFill="1" applyBorder="1" applyAlignment="1">
      <alignment horizontal="center" vertical="top"/>
    </xf>
    <xf numFmtId="0" fontId="20" fillId="0" borderId="2" xfId="1" applyFont="1" applyFill="1" applyBorder="1" applyAlignment="1" applyProtection="1">
      <alignment vertical="top" wrapText="1"/>
      <protection locked="0"/>
    </xf>
    <xf numFmtId="0" fontId="20" fillId="0" borderId="2" xfId="1" applyFont="1" applyFill="1" applyBorder="1" applyAlignment="1" applyProtection="1">
      <alignment horizontal="left" vertical="top" wrapText="1"/>
      <protection locked="0"/>
    </xf>
    <xf numFmtId="0" fontId="0" fillId="0" borderId="2" xfId="0" applyFont="1" applyFill="1" applyBorder="1"/>
    <xf numFmtId="0" fontId="20" fillId="6" borderId="0" xfId="1" applyFont="1" applyFill="1" applyAlignment="1">
      <alignment horizontal="center" vertical="top"/>
    </xf>
    <xf numFmtId="0" fontId="21" fillId="6" borderId="0" xfId="1" applyFont="1" applyFill="1" applyAlignment="1">
      <alignment horizontal="left" vertical="top"/>
    </xf>
    <xf numFmtId="0" fontId="21" fillId="6" borderId="0" xfId="1" applyFont="1" applyFill="1" applyAlignment="1">
      <alignment horizontal="center" vertical="top" wrapText="1"/>
    </xf>
    <xf numFmtId="0" fontId="20" fillId="0" borderId="0" xfId="1" applyFont="1" applyFill="1" applyBorder="1" applyAlignment="1">
      <alignment horizontal="center" vertical="top"/>
    </xf>
    <xf numFmtId="0" fontId="20" fillId="7" borderId="2" xfId="1" applyFont="1" applyFill="1" applyBorder="1" applyAlignment="1">
      <alignment horizontal="left" vertical="top" wrapText="1"/>
    </xf>
    <xf numFmtId="0" fontId="0" fillId="0" borderId="0" xfId="0" applyAlignment="1">
      <alignment horizontal="left"/>
    </xf>
    <xf numFmtId="0" fontId="0" fillId="0" borderId="0" xfId="0" applyAlignment="1"/>
    <xf numFmtId="0" fontId="0" fillId="0" borderId="0" xfId="0" applyAlignment="1">
      <alignment horizontal="left" vertical="center"/>
    </xf>
    <xf numFmtId="164" fontId="2" fillId="3" borderId="0" xfId="14" applyNumberFormat="1" applyFont="1" applyFill="1" applyBorder="1" applyAlignment="1">
      <alignment horizontal="center" wrapText="1"/>
    </xf>
    <xf numFmtId="0" fontId="0" fillId="0" borderId="5" xfId="0" applyBorder="1"/>
    <xf numFmtId="0" fontId="2" fillId="0" borderId="0" xfId="0" applyFont="1" applyAlignment="1">
      <alignment horizontal="center"/>
    </xf>
    <xf numFmtId="0" fontId="0" fillId="0" borderId="0" xfId="0" applyFont="1" applyAlignment="1">
      <alignment horizontal="left"/>
    </xf>
    <xf numFmtId="0" fontId="2" fillId="8" borderId="0" xfId="0" applyFont="1" applyFill="1" applyAlignment="1">
      <alignment horizontal="center"/>
    </xf>
    <xf numFmtId="0" fontId="0" fillId="8" borderId="0" xfId="0" applyFill="1"/>
    <xf numFmtId="0" fontId="16" fillId="8" borderId="0" xfId="0" applyFont="1" applyFill="1" applyAlignment="1"/>
    <xf numFmtId="0" fontId="2" fillId="8" borderId="0" xfId="14" applyFont="1" applyFill="1"/>
    <xf numFmtId="0" fontId="1" fillId="8" borderId="0" xfId="14" applyFill="1"/>
    <xf numFmtId="0" fontId="16" fillId="8" borderId="0" xfId="0" applyFont="1" applyFill="1"/>
    <xf numFmtId="0" fontId="0" fillId="0" borderId="4" xfId="0" applyBorder="1"/>
    <xf numFmtId="165" fontId="0" fillId="0" borderId="4" xfId="0" applyNumberFormat="1" applyBorder="1"/>
    <xf numFmtId="0" fontId="1" fillId="0" borderId="0" xfId="14" applyFill="1" applyAlignment="1">
      <alignment horizontal="center" wrapText="1"/>
    </xf>
    <xf numFmtId="0" fontId="1" fillId="0" borderId="0" xfId="14" applyFill="1" applyAlignment="1">
      <alignment horizontal="left" wrapText="1"/>
    </xf>
    <xf numFmtId="0" fontId="2" fillId="9" borderId="0" xfId="0" applyFont="1" applyFill="1"/>
    <xf numFmtId="0" fontId="0" fillId="9" borderId="0" xfId="0" applyFill="1"/>
    <xf numFmtId="0" fontId="10" fillId="9" borderId="0" xfId="0" applyFont="1" applyFill="1"/>
    <xf numFmtId="0" fontId="2" fillId="9" borderId="0" xfId="0" applyFont="1" applyFill="1" applyAlignment="1">
      <alignment horizontal="center"/>
    </xf>
    <xf numFmtId="0" fontId="0" fillId="0" borderId="28" xfId="0" applyFont="1" applyBorder="1"/>
    <xf numFmtId="0" fontId="0" fillId="0" borderId="29" xfId="0" applyFont="1" applyBorder="1"/>
    <xf numFmtId="0" fontId="17" fillId="0" borderId="0" xfId="5" applyFont="1" applyFill="1" applyAlignment="1">
      <alignment horizontal="center" wrapText="1"/>
    </xf>
    <xf numFmtId="43" fontId="0" fillId="0" borderId="0" xfId="0" applyNumberFormat="1"/>
    <xf numFmtId="43" fontId="0" fillId="0" borderId="1" xfId="0" applyNumberFormat="1" applyBorder="1"/>
    <xf numFmtId="0" fontId="2" fillId="0" borderId="0" xfId="0" applyFont="1" applyAlignment="1">
      <alignment horizontal="center" vertical="center"/>
    </xf>
    <xf numFmtId="0" fontId="2" fillId="0" borderId="2" xfId="0" applyFont="1" applyBorder="1" applyAlignment="1">
      <alignment horizontal="left" wrapText="1"/>
    </xf>
    <xf numFmtId="0" fontId="2" fillId="0" borderId="2" xfId="0" applyFont="1" applyBorder="1" applyAlignment="1">
      <alignment horizontal="left"/>
    </xf>
    <xf numFmtId="0" fontId="22" fillId="0" borderId="0" xfId="1" applyFont="1" applyFill="1" applyAlignment="1">
      <alignment horizontal="center" vertical="center"/>
    </xf>
    <xf numFmtId="0" fontId="2" fillId="0" borderId="21" xfId="0" applyFont="1" applyBorder="1" applyAlignment="1">
      <alignment horizontal="left"/>
    </xf>
    <xf numFmtId="0" fontId="2" fillId="0" borderId="18" xfId="0" applyFont="1" applyBorder="1" applyAlignment="1">
      <alignment horizontal="left"/>
    </xf>
    <xf numFmtId="0" fontId="16" fillId="6" borderId="19" xfId="0" applyFont="1" applyFill="1" applyBorder="1" applyAlignment="1">
      <alignment horizontal="center"/>
    </xf>
    <xf numFmtId="0" fontId="16" fillId="6" borderId="20" xfId="0" applyFont="1" applyFill="1" applyBorder="1" applyAlignment="1">
      <alignment horizontal="center"/>
    </xf>
    <xf numFmtId="0" fontId="0" fillId="0" borderId="2" xfId="0" applyBorder="1" applyAlignment="1">
      <alignment horizontal="left"/>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xf>
    <xf numFmtId="0" fontId="2" fillId="4" borderId="26" xfId="0" applyFont="1" applyFill="1" applyBorder="1" applyAlignment="1">
      <alignment horizontal="left"/>
    </xf>
    <xf numFmtId="0" fontId="2" fillId="4" borderId="25" xfId="0" applyFont="1" applyFill="1" applyBorder="1" applyAlignment="1">
      <alignment horizontal="left"/>
    </xf>
    <xf numFmtId="0" fontId="4" fillId="0" borderId="26" xfId="0" applyFont="1" applyBorder="1" applyAlignment="1">
      <alignment horizontal="left" wrapText="1"/>
    </xf>
    <xf numFmtId="0" fontId="4" fillId="0" borderId="27" xfId="0" applyFont="1" applyBorder="1" applyAlignment="1">
      <alignment horizontal="left" wrapText="1"/>
    </xf>
    <xf numFmtId="0" fontId="4" fillId="0" borderId="25" xfId="0" applyFont="1" applyBorder="1" applyAlignment="1">
      <alignment horizontal="left" wrapText="1"/>
    </xf>
    <xf numFmtId="0" fontId="2" fillId="0" borderId="25" xfId="0" applyFont="1" applyBorder="1" applyAlignment="1">
      <alignment horizontal="left"/>
    </xf>
    <xf numFmtId="0" fontId="2" fillId="0" borderId="26" xfId="0" applyFont="1" applyBorder="1" applyAlignment="1">
      <alignment horizontal="left"/>
    </xf>
    <xf numFmtId="0" fontId="12" fillId="0" borderId="0" xfId="0" applyFont="1" applyAlignment="1">
      <alignment horizontal="center"/>
    </xf>
    <xf numFmtId="0" fontId="0" fillId="0" borderId="0" xfId="14" applyFont="1" applyFill="1" applyAlignment="1">
      <alignment horizontal="left" wrapText="1"/>
    </xf>
    <xf numFmtId="0" fontId="1" fillId="0" borderId="0" xfId="14" applyFill="1" applyAlignment="1">
      <alignment horizontal="left" wrapText="1"/>
    </xf>
    <xf numFmtId="0" fontId="0" fillId="0" borderId="0" xfId="0" applyAlignment="1">
      <alignment horizontal="left" vertical="center" wrapText="1"/>
    </xf>
  </cellXfs>
  <cellStyles count="24">
    <cellStyle name="Comma 2" xfId="21"/>
    <cellStyle name="Comma 3" xfId="22"/>
    <cellStyle name="Comma 4" xfId="13"/>
    <cellStyle name="Currency 2" xfId="2"/>
    <cellStyle name="Currency 2 2" xfId="3"/>
    <cellStyle name="Currency 3" xfId="4"/>
    <cellStyle name="Hyperlink" xfId="12" builtinId="8"/>
    <cellStyle name="Normal" xfId="0" builtinId="0"/>
    <cellStyle name="Normal 2" xfId="5"/>
    <cellStyle name="Normal 2 2" xfId="1"/>
    <cellStyle name="Normal 2 3" xfId="14"/>
    <cellStyle name="Normal 3" xfId="6"/>
    <cellStyle name="Normal 4" xfId="7"/>
    <cellStyle name="Normal 4 2" xfId="8"/>
    <cellStyle name="Normal 5" xfId="11"/>
    <cellStyle name="Note 2 2" xfId="15"/>
    <cellStyle name="Note 2 3" xfId="16"/>
    <cellStyle name="Note 2 4" xfId="17"/>
    <cellStyle name="Note 2 5" xfId="18"/>
    <cellStyle name="Note 3" xfId="19"/>
    <cellStyle name="Note 4" xfId="20"/>
    <cellStyle name="Percent 2" xfId="9"/>
    <cellStyle name="Percent 2 2" xfId="10"/>
    <cellStyle name="Percent 2 3"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A19"/>
  <sheetViews>
    <sheetView tabSelected="1" workbookViewId="0"/>
  </sheetViews>
  <sheetFormatPr baseColWidth="10" defaultColWidth="8.83203125" defaultRowHeight="15" x14ac:dyDescent="0.2"/>
  <cols>
    <col min="1" max="1" width="107.5" customWidth="1"/>
  </cols>
  <sheetData>
    <row r="1" spans="1:1" x14ac:dyDescent="0.2">
      <c r="A1" s="119" t="s">
        <v>157</v>
      </c>
    </row>
    <row r="2" spans="1:1" x14ac:dyDescent="0.2">
      <c r="A2" s="51" t="s">
        <v>149</v>
      </c>
    </row>
    <row r="3" spans="1:1" x14ac:dyDescent="0.2">
      <c r="A3" s="51"/>
    </row>
    <row r="4" spans="1:1" x14ac:dyDescent="0.2">
      <c r="A4" s="51" t="s">
        <v>150</v>
      </c>
    </row>
    <row r="5" spans="1:1" x14ac:dyDescent="0.2">
      <c r="A5" s="51"/>
    </row>
    <row r="6" spans="1:1" x14ac:dyDescent="0.2">
      <c r="A6" s="51" t="s">
        <v>151</v>
      </c>
    </row>
    <row r="7" spans="1:1" ht="30" x14ac:dyDescent="0.2">
      <c r="A7" s="53" t="s">
        <v>152</v>
      </c>
    </row>
    <row r="8" spans="1:1" x14ac:dyDescent="0.2">
      <c r="A8" s="51"/>
    </row>
    <row r="9" spans="1:1" x14ac:dyDescent="0.2">
      <c r="A9" s="51" t="s">
        <v>156</v>
      </c>
    </row>
    <row r="10" spans="1:1" x14ac:dyDescent="0.2">
      <c r="A10" s="51" t="s">
        <v>153</v>
      </c>
    </row>
    <row r="11" spans="1:1" x14ac:dyDescent="0.2">
      <c r="A11" s="51" t="s">
        <v>154</v>
      </c>
    </row>
    <row r="12" spans="1:1" x14ac:dyDescent="0.2">
      <c r="A12" s="51" t="s">
        <v>155</v>
      </c>
    </row>
    <row r="13" spans="1:1" x14ac:dyDescent="0.2">
      <c r="A13" s="51"/>
    </row>
    <row r="14" spans="1:1" x14ac:dyDescent="0.2">
      <c r="A14" s="51"/>
    </row>
    <row r="15" spans="1:1" x14ac:dyDescent="0.2">
      <c r="A15" s="51"/>
    </row>
    <row r="16" spans="1:1" x14ac:dyDescent="0.2">
      <c r="A16" s="52"/>
    </row>
    <row r="17" spans="1:1" x14ac:dyDescent="0.2">
      <c r="A17" s="51"/>
    </row>
    <row r="18" spans="1:1" x14ac:dyDescent="0.2">
      <c r="A18" s="52"/>
    </row>
    <row r="19" spans="1:1" x14ac:dyDescent="0.2">
      <c r="A19" s="5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J36"/>
  <sheetViews>
    <sheetView showGridLines="0" zoomScale="90" zoomScaleNormal="90" zoomScalePageLayoutView="90" workbookViewId="0"/>
  </sheetViews>
  <sheetFormatPr baseColWidth="10" defaultColWidth="9.1640625" defaultRowHeight="15" x14ac:dyDescent="0.2"/>
  <cols>
    <col min="1" max="1" width="2.33203125" style="1" customWidth="1"/>
    <col min="2" max="2" width="3.5" style="1" customWidth="1"/>
    <col min="3" max="3" width="49.5" style="1" customWidth="1"/>
    <col min="4" max="4" width="64.6640625" style="1" customWidth="1"/>
    <col min="5" max="16384" width="9.1640625" style="1"/>
  </cols>
  <sheetData>
    <row r="1" spans="1:10" ht="27.75" customHeight="1" x14ac:dyDescent="0.2">
      <c r="B1" s="122" t="s">
        <v>74</v>
      </c>
      <c r="C1" s="122"/>
      <c r="D1" s="122"/>
    </row>
    <row r="2" spans="1:10" ht="5.25" customHeight="1" x14ac:dyDescent="0.2">
      <c r="C2" s="7"/>
      <c r="D2"/>
      <c r="E2"/>
    </row>
    <row r="3" spans="1:10" ht="15.75" customHeight="1" x14ac:dyDescent="0.2">
      <c r="B3" s="123" t="s">
        <v>99</v>
      </c>
      <c r="C3" s="124"/>
    </row>
    <row r="4" spans="1:10" ht="16" x14ac:dyDescent="0.2">
      <c r="C4" s="7"/>
    </row>
    <row r="5" spans="1:10" x14ac:dyDescent="0.2">
      <c r="B5" s="58" t="s">
        <v>15</v>
      </c>
      <c r="C5" s="64"/>
      <c r="E5"/>
    </row>
    <row r="6" spans="1:10" ht="17" thickBot="1" x14ac:dyDescent="0.25">
      <c r="B6" s="63"/>
      <c r="C6" s="65" t="s">
        <v>81</v>
      </c>
      <c r="D6"/>
      <c r="E6"/>
    </row>
    <row r="7" spans="1:10" ht="18" thickTop="1" thickBot="1" x14ac:dyDescent="0.25">
      <c r="B7" s="59"/>
      <c r="C7" s="6" t="s">
        <v>144</v>
      </c>
      <c r="D7"/>
      <c r="E7"/>
    </row>
    <row r="8" spans="1:10" ht="18" thickTop="1" thickBot="1" x14ac:dyDescent="0.25">
      <c r="B8" s="59"/>
      <c r="C8" s="6" t="s">
        <v>145</v>
      </c>
      <c r="D8"/>
      <c r="E8"/>
    </row>
    <row r="9" spans="1:10" customFormat="1" ht="16" thickTop="1" x14ac:dyDescent="0.2">
      <c r="A9" s="1"/>
    </row>
    <row r="10" spans="1:10" ht="16" x14ac:dyDescent="0.2">
      <c r="B10" s="125" t="s">
        <v>82</v>
      </c>
      <c r="C10" s="126"/>
      <c r="D10"/>
      <c r="F10"/>
      <c r="G10"/>
      <c r="H10"/>
      <c r="I10"/>
      <c r="J10"/>
    </row>
    <row r="11" spans="1:10" x14ac:dyDescent="0.2">
      <c r="B11" s="127" t="s">
        <v>100</v>
      </c>
      <c r="C11" s="127"/>
      <c r="D11" s="56"/>
      <c r="F11"/>
      <c r="G11"/>
      <c r="H11"/>
      <c r="I11"/>
      <c r="J11"/>
    </row>
    <row r="12" spans="1:10" x14ac:dyDescent="0.2">
      <c r="B12" s="127" t="s">
        <v>101</v>
      </c>
      <c r="C12" s="127"/>
      <c r="D12" s="56"/>
      <c r="F12"/>
      <c r="G12"/>
      <c r="H12"/>
      <c r="I12"/>
      <c r="J12"/>
    </row>
    <row r="13" spans="1:10" x14ac:dyDescent="0.2">
      <c r="B13" s="127" t="s">
        <v>102</v>
      </c>
      <c r="C13" s="127"/>
      <c r="D13" s="56"/>
      <c r="F13"/>
      <c r="G13"/>
      <c r="H13"/>
      <c r="I13"/>
      <c r="J13"/>
    </row>
    <row r="14" spans="1:10" x14ac:dyDescent="0.2">
      <c r="B14" s="127" t="s">
        <v>103</v>
      </c>
      <c r="C14" s="127"/>
      <c r="D14" s="56"/>
      <c r="F14"/>
      <c r="G14"/>
      <c r="H14"/>
      <c r="I14"/>
      <c r="J14"/>
    </row>
    <row r="15" spans="1:10" x14ac:dyDescent="0.2">
      <c r="B15" s="127" t="s">
        <v>104</v>
      </c>
      <c r="C15" s="127"/>
      <c r="D15" s="56"/>
      <c r="F15"/>
      <c r="G15"/>
      <c r="H15"/>
      <c r="I15"/>
      <c r="J15"/>
    </row>
    <row r="16" spans="1:10" x14ac:dyDescent="0.2">
      <c r="B16" s="127" t="s">
        <v>105</v>
      </c>
      <c r="C16" s="127"/>
      <c r="D16" s="56"/>
      <c r="F16"/>
      <c r="G16"/>
      <c r="H16"/>
      <c r="I16"/>
      <c r="J16"/>
    </row>
    <row r="17" spans="1:10" customFormat="1" x14ac:dyDescent="0.2">
      <c r="A17" s="1"/>
    </row>
    <row r="18" spans="1:10" ht="15.75" customHeight="1" x14ac:dyDescent="0.2">
      <c r="B18" s="66" t="s">
        <v>98</v>
      </c>
      <c r="C18" s="67"/>
      <c r="F18"/>
      <c r="G18"/>
      <c r="H18"/>
      <c r="I18"/>
      <c r="J18"/>
    </row>
    <row r="19" spans="1:10" ht="78.5" customHeight="1" x14ac:dyDescent="0.2">
      <c r="B19" s="128"/>
      <c r="C19" s="129"/>
      <c r="D19" s="130"/>
      <c r="F19"/>
      <c r="G19"/>
      <c r="H19"/>
      <c r="I19"/>
      <c r="J19"/>
    </row>
    <row r="20" spans="1:10" customFormat="1" ht="16.5" customHeight="1" x14ac:dyDescent="0.2">
      <c r="A20" s="1"/>
    </row>
    <row r="21" spans="1:10" ht="16" thickBot="1" x14ac:dyDescent="0.25">
      <c r="C21" s="69" t="s">
        <v>20</v>
      </c>
      <c r="D21"/>
      <c r="E21"/>
    </row>
    <row r="22" spans="1:10" ht="18" thickTop="1" thickBot="1" x14ac:dyDescent="0.25">
      <c r="B22" s="68"/>
      <c r="C22" s="54" t="s">
        <v>16</v>
      </c>
      <c r="D22"/>
      <c r="E22"/>
    </row>
    <row r="23" spans="1:10" ht="18" thickTop="1" thickBot="1" x14ac:dyDescent="0.25">
      <c r="B23" s="68"/>
      <c r="C23" s="54" t="s">
        <v>73</v>
      </c>
      <c r="D23"/>
      <c r="E23"/>
    </row>
    <row r="24" spans="1:10" ht="18" thickTop="1" thickBot="1" x14ac:dyDescent="0.25">
      <c r="B24" s="68"/>
      <c r="C24" s="54" t="s">
        <v>8</v>
      </c>
      <c r="D24"/>
      <c r="E24"/>
    </row>
    <row r="25" spans="1:10" ht="18" thickTop="1" thickBot="1" x14ac:dyDescent="0.25">
      <c r="B25" s="68"/>
      <c r="C25" s="54" t="s">
        <v>79</v>
      </c>
      <c r="D25"/>
      <c r="E25"/>
    </row>
    <row r="26" spans="1:10" ht="18" thickTop="1" thickBot="1" x14ac:dyDescent="0.25">
      <c r="B26" s="68"/>
      <c r="C26" s="55" t="s">
        <v>80</v>
      </c>
      <c r="D26"/>
      <c r="E26"/>
    </row>
    <row r="27" spans="1:10" ht="16" thickTop="1" x14ac:dyDescent="0.2">
      <c r="D27"/>
      <c r="E27"/>
    </row>
    <row r="28" spans="1:10" ht="5" customHeight="1" x14ac:dyDescent="0.2">
      <c r="B28" s="70"/>
      <c r="C28" s="60"/>
      <c r="D28" s="61"/>
    </row>
    <row r="29" spans="1:10" ht="24" customHeight="1" x14ac:dyDescent="0.2">
      <c r="B29" s="131" t="s">
        <v>83</v>
      </c>
      <c r="C29" s="132"/>
      <c r="D29" s="71"/>
    </row>
    <row r="30" spans="1:10" ht="33" customHeight="1" x14ac:dyDescent="0.2">
      <c r="B30" s="133" t="s">
        <v>85</v>
      </c>
      <c r="C30" s="134"/>
      <c r="D30" s="135"/>
    </row>
    <row r="31" spans="1:10" ht="36.75" customHeight="1" x14ac:dyDescent="0.2">
      <c r="B31" s="121" t="s">
        <v>91</v>
      </c>
      <c r="C31" s="121"/>
      <c r="D31" s="72" t="s">
        <v>92</v>
      </c>
    </row>
    <row r="32" spans="1:10" ht="36.75" customHeight="1" x14ac:dyDescent="0.2">
      <c r="B32" s="121" t="s">
        <v>93</v>
      </c>
      <c r="C32" s="121"/>
      <c r="D32" s="58" t="s">
        <v>92</v>
      </c>
    </row>
    <row r="33" spans="2:9" ht="36.75" customHeight="1" x14ac:dyDescent="0.2">
      <c r="B33" s="121" t="s">
        <v>94</v>
      </c>
      <c r="C33" s="121"/>
      <c r="D33" s="58" t="s">
        <v>92</v>
      </c>
    </row>
    <row r="34" spans="2:9" ht="36.75" customHeight="1" x14ac:dyDescent="0.2">
      <c r="B34" s="121" t="s">
        <v>95</v>
      </c>
      <c r="C34" s="121"/>
      <c r="D34" s="58" t="s">
        <v>92</v>
      </c>
      <c r="I34" s="3"/>
    </row>
    <row r="35" spans="2:9" ht="36.75" customHeight="1" x14ac:dyDescent="0.2">
      <c r="B35" s="121" t="s">
        <v>96</v>
      </c>
      <c r="C35" s="121"/>
      <c r="D35" s="58" t="s">
        <v>92</v>
      </c>
    </row>
    <row r="36" spans="2:9" ht="36.75" customHeight="1" x14ac:dyDescent="0.2">
      <c r="B36" s="120" t="s">
        <v>97</v>
      </c>
      <c r="C36" s="120"/>
      <c r="D36" s="58" t="s">
        <v>92</v>
      </c>
      <c r="I36" s="3"/>
    </row>
  </sheetData>
  <mergeCells count="18">
    <mergeCell ref="B31:C31"/>
    <mergeCell ref="B1:D1"/>
    <mergeCell ref="B3:C3"/>
    <mergeCell ref="B10:C10"/>
    <mergeCell ref="B11:C11"/>
    <mergeCell ref="B12:C12"/>
    <mergeCell ref="B13:C13"/>
    <mergeCell ref="B14:C14"/>
    <mergeCell ref="B15:C15"/>
    <mergeCell ref="B16:C16"/>
    <mergeCell ref="B19:D19"/>
    <mergeCell ref="B29:C29"/>
    <mergeCell ref="B30:D30"/>
    <mergeCell ref="B36:C36"/>
    <mergeCell ref="B32:C32"/>
    <mergeCell ref="B33:C33"/>
    <mergeCell ref="B34:C34"/>
    <mergeCell ref="B35:C35"/>
  </mergeCells>
  <pageMargins left="0.7" right="0.7" top="0.75" bottom="0.75" header="0.3"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B1:D39"/>
  <sheetViews>
    <sheetView showGridLines="0" zoomScale="80" zoomScaleNormal="80" zoomScalePageLayoutView="80" workbookViewId="0">
      <pane ySplit="12" topLeftCell="A13" activePane="bottomLeft" state="frozen"/>
      <selection pane="bottomLeft"/>
    </sheetView>
  </sheetViews>
  <sheetFormatPr baseColWidth="10" defaultColWidth="9.1640625" defaultRowHeight="15" x14ac:dyDescent="0.2"/>
  <cols>
    <col min="1" max="1" width="3" style="4" customWidth="1"/>
    <col min="2" max="2" width="3.83203125" style="4" customWidth="1"/>
    <col min="3" max="3" width="77.33203125" style="4" customWidth="1"/>
    <col min="4" max="4" width="99.5" style="76" customWidth="1"/>
    <col min="5" max="16384" width="9.1640625" style="4"/>
  </cols>
  <sheetData>
    <row r="1" spans="2:4" ht="19" x14ac:dyDescent="0.25">
      <c r="B1" s="138" t="s">
        <v>13</v>
      </c>
      <c r="C1" s="138"/>
      <c r="D1" s="138"/>
    </row>
    <row r="2" spans="2:4" x14ac:dyDescent="0.2">
      <c r="C2" s="77"/>
    </row>
    <row r="3" spans="2:4" ht="16" thickBot="1" x14ac:dyDescent="0.25">
      <c r="B3" s="57" t="s">
        <v>15</v>
      </c>
      <c r="C3" s="78"/>
      <c r="D3" s="79"/>
    </row>
    <row r="4" spans="2:4" ht="16" thickBot="1" x14ac:dyDescent="0.25">
      <c r="B4" s="114"/>
      <c r="C4" s="80" t="s">
        <v>14</v>
      </c>
      <c r="D4" s="81"/>
    </row>
    <row r="5" spans="2:4" ht="16" thickBot="1" x14ac:dyDescent="0.25">
      <c r="B5" s="114"/>
      <c r="C5" s="80" t="s">
        <v>144</v>
      </c>
      <c r="D5" s="81"/>
    </row>
    <row r="6" spans="2:4" ht="16" thickBot="1" x14ac:dyDescent="0.25">
      <c r="B6" s="115"/>
      <c r="C6" s="80" t="s">
        <v>145</v>
      </c>
      <c r="D6" s="81"/>
    </row>
    <row r="7" spans="2:4" x14ac:dyDescent="0.2">
      <c r="B7" s="82"/>
      <c r="C7" s="80"/>
      <c r="D7" s="81"/>
    </row>
    <row r="8" spans="2:4" s="1" customFormat="1" ht="23.25" customHeight="1" x14ac:dyDescent="0.2">
      <c r="B8" s="121" t="s">
        <v>108</v>
      </c>
      <c r="C8" s="136"/>
      <c r="D8" s="58" t="s">
        <v>92</v>
      </c>
    </row>
    <row r="9" spans="2:4" s="1" customFormat="1" ht="23.25" customHeight="1" x14ac:dyDescent="0.2">
      <c r="B9" s="137" t="s">
        <v>93</v>
      </c>
      <c r="C9" s="136"/>
      <c r="D9" s="58" t="s">
        <v>92</v>
      </c>
    </row>
    <row r="10" spans="2:4" s="1" customFormat="1" ht="23.25" customHeight="1" x14ac:dyDescent="0.2">
      <c r="B10" s="137" t="s">
        <v>109</v>
      </c>
      <c r="C10" s="136"/>
      <c r="D10" s="58" t="s">
        <v>92</v>
      </c>
    </row>
    <row r="11" spans="2:4" x14ac:dyDescent="0.2">
      <c r="B11" s="73"/>
      <c r="C11" s="74"/>
      <c r="D11" s="75"/>
    </row>
    <row r="12" spans="2:4" ht="22.5" customHeight="1" x14ac:dyDescent="0.2">
      <c r="B12" s="88"/>
      <c r="C12" s="89" t="s">
        <v>0</v>
      </c>
      <c r="D12" s="90" t="s">
        <v>1</v>
      </c>
    </row>
    <row r="13" spans="2:4" x14ac:dyDescent="0.2">
      <c r="B13" s="84">
        <v>1</v>
      </c>
      <c r="C13" s="83" t="s">
        <v>2</v>
      </c>
      <c r="D13" s="85"/>
    </row>
    <row r="14" spans="2:4" x14ac:dyDescent="0.2">
      <c r="B14" s="84">
        <v>2</v>
      </c>
      <c r="C14" s="83" t="s">
        <v>3</v>
      </c>
      <c r="D14" s="86"/>
    </row>
    <row r="15" spans="2:4" x14ac:dyDescent="0.2">
      <c r="B15" s="84">
        <v>3</v>
      </c>
      <c r="C15" s="83" t="s">
        <v>4</v>
      </c>
      <c r="D15" s="85"/>
    </row>
    <row r="16" spans="2:4" x14ac:dyDescent="0.2">
      <c r="B16" s="84">
        <v>4</v>
      </c>
      <c r="C16" s="83" t="s">
        <v>75</v>
      </c>
      <c r="D16" s="85"/>
    </row>
    <row r="17" spans="2:4" x14ac:dyDescent="0.2">
      <c r="B17" s="84">
        <v>5</v>
      </c>
      <c r="C17" s="83" t="s">
        <v>7</v>
      </c>
      <c r="D17" s="85"/>
    </row>
    <row r="18" spans="2:4" ht="53.25" customHeight="1" x14ac:dyDescent="0.2">
      <c r="B18" s="84">
        <v>6</v>
      </c>
      <c r="C18" s="83" t="s">
        <v>76</v>
      </c>
      <c r="D18" s="85"/>
    </row>
    <row r="19" spans="2:4" ht="53.25" customHeight="1" x14ac:dyDescent="0.2">
      <c r="B19" s="84">
        <v>7</v>
      </c>
      <c r="C19" s="83" t="s">
        <v>106</v>
      </c>
      <c r="D19" s="85"/>
    </row>
    <row r="20" spans="2:4" ht="53.25" customHeight="1" x14ac:dyDescent="0.2">
      <c r="B20" s="84">
        <v>8</v>
      </c>
      <c r="C20" s="83" t="s">
        <v>107</v>
      </c>
      <c r="D20" s="87"/>
    </row>
    <row r="21" spans="2:4" ht="53.25" customHeight="1" x14ac:dyDescent="0.2">
      <c r="B21" s="84">
        <v>9</v>
      </c>
      <c r="C21" s="83" t="s">
        <v>77</v>
      </c>
      <c r="D21" s="86"/>
    </row>
    <row r="22" spans="2:4" ht="53.25" customHeight="1" x14ac:dyDescent="0.2">
      <c r="B22" s="84">
        <v>10</v>
      </c>
      <c r="C22" s="83" t="s">
        <v>110</v>
      </c>
      <c r="D22" s="86"/>
    </row>
    <row r="23" spans="2:4" ht="21" customHeight="1" x14ac:dyDescent="0.2">
      <c r="B23" s="84">
        <v>11</v>
      </c>
      <c r="C23" s="83" t="s">
        <v>122</v>
      </c>
      <c r="D23" s="86"/>
    </row>
    <row r="24" spans="2:4" ht="27" customHeight="1" x14ac:dyDescent="0.2">
      <c r="B24" s="91"/>
      <c r="C24" s="83" t="s">
        <v>120</v>
      </c>
      <c r="D24" s="86"/>
    </row>
    <row r="25" spans="2:4" ht="72" customHeight="1" x14ac:dyDescent="0.2">
      <c r="B25" s="91"/>
      <c r="C25" s="83" t="s">
        <v>121</v>
      </c>
      <c r="D25" s="86"/>
    </row>
    <row r="26" spans="2:4" ht="43.5" customHeight="1" x14ac:dyDescent="0.2">
      <c r="B26" s="84">
        <v>12</v>
      </c>
      <c r="C26" s="83" t="s">
        <v>123</v>
      </c>
      <c r="D26" s="86"/>
    </row>
    <row r="27" spans="2:4" ht="32.25" customHeight="1" x14ac:dyDescent="0.2">
      <c r="B27" s="84">
        <v>13</v>
      </c>
      <c r="C27" s="83" t="s">
        <v>111</v>
      </c>
      <c r="D27" s="86"/>
    </row>
    <row r="28" spans="2:4" ht="40.5" customHeight="1" x14ac:dyDescent="0.2">
      <c r="B28" s="84">
        <v>14</v>
      </c>
      <c r="C28" s="83" t="s">
        <v>112</v>
      </c>
      <c r="D28" s="86"/>
    </row>
    <row r="29" spans="2:4" ht="57.5" customHeight="1" x14ac:dyDescent="0.2">
      <c r="B29" s="84">
        <v>15</v>
      </c>
      <c r="C29" s="83" t="s">
        <v>124</v>
      </c>
      <c r="D29" s="86"/>
    </row>
    <row r="30" spans="2:4" ht="66" customHeight="1" x14ac:dyDescent="0.2">
      <c r="B30" s="84">
        <v>16</v>
      </c>
      <c r="C30" s="83" t="s">
        <v>84</v>
      </c>
      <c r="D30" s="86"/>
    </row>
    <row r="31" spans="2:4" ht="30.75" customHeight="1" x14ac:dyDescent="0.2">
      <c r="B31" s="84">
        <v>17</v>
      </c>
      <c r="C31" s="83" t="s">
        <v>115</v>
      </c>
      <c r="D31" s="86"/>
    </row>
    <row r="32" spans="2:4" ht="29.25" customHeight="1" x14ac:dyDescent="0.2">
      <c r="B32" s="84">
        <v>18</v>
      </c>
      <c r="C32" s="83" t="s">
        <v>113</v>
      </c>
      <c r="D32" s="86"/>
    </row>
    <row r="33" spans="2:4" ht="24.75" customHeight="1" x14ac:dyDescent="0.2">
      <c r="B33" s="84">
        <v>19</v>
      </c>
      <c r="C33" s="83" t="s">
        <v>114</v>
      </c>
      <c r="D33" s="86"/>
    </row>
    <row r="34" spans="2:4" ht="43.5" customHeight="1" x14ac:dyDescent="0.2">
      <c r="B34" s="84">
        <v>20</v>
      </c>
      <c r="C34" s="83" t="s">
        <v>117</v>
      </c>
      <c r="D34" s="86"/>
    </row>
    <row r="35" spans="2:4" ht="43.5" customHeight="1" x14ac:dyDescent="0.2">
      <c r="B35" s="84">
        <v>21</v>
      </c>
      <c r="C35" s="83" t="s">
        <v>116</v>
      </c>
      <c r="D35" s="86"/>
    </row>
    <row r="36" spans="2:4" ht="43.5" customHeight="1" x14ac:dyDescent="0.2">
      <c r="B36" s="84">
        <v>22</v>
      </c>
      <c r="C36" s="83" t="s">
        <v>143</v>
      </c>
      <c r="D36" s="86"/>
    </row>
    <row r="37" spans="2:4" ht="36.75" customHeight="1" x14ac:dyDescent="0.2">
      <c r="B37" s="84">
        <v>23</v>
      </c>
      <c r="C37" s="83" t="s">
        <v>118</v>
      </c>
      <c r="D37" s="86"/>
    </row>
    <row r="38" spans="2:4" ht="32.25" customHeight="1" x14ac:dyDescent="0.2">
      <c r="B38" s="84">
        <v>24</v>
      </c>
      <c r="C38" s="83" t="s">
        <v>119</v>
      </c>
      <c r="D38" s="86"/>
    </row>
    <row r="39" spans="2:4" ht="36" customHeight="1" x14ac:dyDescent="0.2">
      <c r="B39" s="84">
        <v>25</v>
      </c>
      <c r="C39" s="83" t="s">
        <v>78</v>
      </c>
      <c r="D39" s="86"/>
    </row>
  </sheetData>
  <mergeCells count="4">
    <mergeCell ref="B8:C8"/>
    <mergeCell ref="B9:C9"/>
    <mergeCell ref="B10:C10"/>
    <mergeCell ref="B1:D1"/>
  </mergeCells>
  <pageMargins left="0.53" right="0.24" top="0.64" bottom="0.75" header="0.41" footer="0.3"/>
  <pageSetup scale="4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Q73"/>
  <sheetViews>
    <sheetView showGridLines="0" zoomScale="80" zoomScaleNormal="80" zoomScalePageLayoutView="80" workbookViewId="0"/>
  </sheetViews>
  <sheetFormatPr baseColWidth="10" defaultColWidth="8.83203125" defaultRowHeight="15" x14ac:dyDescent="0.2"/>
  <cols>
    <col min="1" max="1" width="7.83203125" style="1" bestFit="1" customWidth="1"/>
    <col min="2" max="2" width="3.83203125" customWidth="1"/>
    <col min="3" max="3" width="43.5" customWidth="1"/>
    <col min="4" max="4" width="71.5" customWidth="1"/>
    <col min="5" max="5" width="22.6640625" customWidth="1"/>
    <col min="6" max="6" width="6.5" customWidth="1"/>
    <col min="7" max="7" width="25" customWidth="1"/>
  </cols>
  <sheetData>
    <row r="1" spans="2:17" ht="15" customHeight="1" x14ac:dyDescent="0.25">
      <c r="B1" s="138" t="s">
        <v>6</v>
      </c>
      <c r="C1" s="138"/>
      <c r="D1" s="138"/>
    </row>
    <row r="2" spans="2:17" s="1" customFormat="1" x14ac:dyDescent="0.2">
      <c r="B2" s="5"/>
      <c r="C2" s="5"/>
      <c r="I2"/>
      <c r="J2"/>
      <c r="K2"/>
      <c r="L2"/>
      <c r="M2"/>
    </row>
    <row r="3" spans="2:17" s="4" customFormat="1" ht="16" thickBot="1" x14ac:dyDescent="0.25">
      <c r="B3" s="57" t="s">
        <v>15</v>
      </c>
      <c r="C3" s="78"/>
      <c r="D3" s="79"/>
      <c r="I3"/>
      <c r="J3"/>
      <c r="K3"/>
      <c r="L3"/>
      <c r="M3"/>
    </row>
    <row r="4" spans="2:17" s="4" customFormat="1" ht="16" thickBot="1" x14ac:dyDescent="0.25">
      <c r="B4" s="114"/>
      <c r="C4" s="80" t="s">
        <v>14</v>
      </c>
      <c r="D4" s="81"/>
      <c r="I4"/>
      <c r="J4"/>
      <c r="K4"/>
      <c r="L4"/>
      <c r="M4"/>
    </row>
    <row r="5" spans="2:17" s="4" customFormat="1" ht="16" thickBot="1" x14ac:dyDescent="0.25">
      <c r="B5" s="114"/>
      <c r="C5" s="80" t="s">
        <v>17</v>
      </c>
      <c r="D5" s="81"/>
      <c r="I5"/>
      <c r="J5"/>
      <c r="K5"/>
      <c r="L5"/>
      <c r="M5"/>
    </row>
    <row r="6" spans="2:17" s="4" customFormat="1" ht="16" thickBot="1" x14ac:dyDescent="0.25">
      <c r="B6" s="114"/>
      <c r="C6" s="80" t="s">
        <v>18</v>
      </c>
      <c r="D6" s="81"/>
      <c r="I6"/>
      <c r="J6"/>
      <c r="K6"/>
      <c r="L6"/>
      <c r="M6"/>
    </row>
    <row r="7" spans="2:17" s="4" customFormat="1" x14ac:dyDescent="0.2">
      <c r="B7" s="82"/>
      <c r="C7" s="80"/>
      <c r="D7" s="81"/>
      <c r="I7"/>
      <c r="J7"/>
      <c r="K7"/>
      <c r="L7"/>
      <c r="M7"/>
    </row>
    <row r="8" spans="2:17" s="1" customFormat="1" ht="23.25" customHeight="1" x14ac:dyDescent="0.2">
      <c r="B8" s="121" t="s">
        <v>108</v>
      </c>
      <c r="C8" s="136"/>
      <c r="D8" s="58" t="s">
        <v>92</v>
      </c>
      <c r="I8"/>
      <c r="J8"/>
      <c r="K8"/>
      <c r="L8"/>
      <c r="M8"/>
    </row>
    <row r="9" spans="2:17" s="1" customFormat="1" ht="23.25" customHeight="1" x14ac:dyDescent="0.2">
      <c r="B9" s="137" t="s">
        <v>93</v>
      </c>
      <c r="C9" s="136"/>
      <c r="D9" s="58" t="s">
        <v>92</v>
      </c>
      <c r="I9"/>
      <c r="J9"/>
      <c r="K9"/>
      <c r="L9"/>
      <c r="M9"/>
    </row>
    <row r="10" spans="2:17" s="1" customFormat="1" ht="23.25" customHeight="1" x14ac:dyDescent="0.2">
      <c r="B10" s="137" t="s">
        <v>109</v>
      </c>
      <c r="C10" s="136"/>
      <c r="D10" s="58" t="s">
        <v>92</v>
      </c>
      <c r="I10"/>
      <c r="J10"/>
      <c r="K10"/>
      <c r="L10"/>
      <c r="M10"/>
    </row>
    <row r="11" spans="2:17" s="1" customFormat="1" x14ac:dyDescent="0.2">
      <c r="I11"/>
      <c r="J11"/>
      <c r="K11"/>
      <c r="L11"/>
      <c r="M11"/>
      <c r="N11"/>
      <c r="O11"/>
      <c r="P11"/>
      <c r="Q11"/>
    </row>
    <row r="12" spans="2:17" x14ac:dyDescent="0.2">
      <c r="B12" s="92">
        <v>1</v>
      </c>
      <c r="C12" s="92" t="s">
        <v>2</v>
      </c>
      <c r="D12" s="92">
        <f>Questionnaire!D13</f>
        <v>0</v>
      </c>
    </row>
    <row r="13" spans="2:17" x14ac:dyDescent="0.2">
      <c r="B13" s="92">
        <v>2</v>
      </c>
      <c r="C13" s="92" t="s">
        <v>3</v>
      </c>
      <c r="D13" s="92">
        <f>Questionnaire!D14</f>
        <v>0</v>
      </c>
      <c r="I13" s="94"/>
    </row>
    <row r="14" spans="2:17" x14ac:dyDescent="0.2">
      <c r="B14" s="92">
        <v>3</v>
      </c>
      <c r="C14" s="92" t="s">
        <v>4</v>
      </c>
      <c r="D14" s="92">
        <f>Questionnaire!D15</f>
        <v>0</v>
      </c>
      <c r="I14" s="94"/>
    </row>
    <row r="15" spans="2:17" x14ac:dyDescent="0.2">
      <c r="B15" s="92">
        <v>4</v>
      </c>
      <c r="C15" s="92" t="s">
        <v>5</v>
      </c>
      <c r="D15" s="92">
        <f>Questionnaire!D16</f>
        <v>0</v>
      </c>
      <c r="I15" s="94"/>
    </row>
    <row r="16" spans="2:17" x14ac:dyDescent="0.2">
      <c r="I16" s="94"/>
    </row>
    <row r="17" spans="1:17" x14ac:dyDescent="0.2">
      <c r="C17" s="93" t="s">
        <v>10</v>
      </c>
      <c r="D17" s="94"/>
      <c r="E17" s="94"/>
      <c r="F17" s="4"/>
      <c r="G17" s="4"/>
      <c r="I17" s="94"/>
    </row>
    <row r="18" spans="1:17" s="1" customFormat="1" x14ac:dyDescent="0.2">
      <c r="C18" s="99" t="s">
        <v>11</v>
      </c>
      <c r="D18" s="94"/>
      <c r="E18" s="94"/>
      <c r="F18" s="4"/>
      <c r="G18" s="4"/>
      <c r="I18" s="94"/>
      <c r="J18"/>
      <c r="K18"/>
      <c r="L18"/>
      <c r="M18"/>
      <c r="N18"/>
      <c r="O18"/>
      <c r="P18"/>
      <c r="Q18"/>
    </row>
    <row r="19" spans="1:17" s="1" customFormat="1" x14ac:dyDescent="0.2">
      <c r="C19" s="93" t="s">
        <v>12</v>
      </c>
      <c r="D19" s="94"/>
      <c r="E19" s="94"/>
      <c r="F19" s="4"/>
      <c r="G19" s="4"/>
      <c r="I19" s="94"/>
      <c r="J19"/>
      <c r="K19"/>
      <c r="L19"/>
      <c r="M19"/>
      <c r="N19"/>
      <c r="O19"/>
      <c r="P19"/>
      <c r="Q19"/>
    </row>
    <row r="20" spans="1:17" s="1" customFormat="1" ht="16.5" customHeight="1" x14ac:dyDescent="0.2">
      <c r="B20"/>
      <c r="C20"/>
      <c r="D20"/>
      <c r="E20"/>
      <c r="I20" s="94"/>
      <c r="J20"/>
      <c r="K20"/>
      <c r="L20"/>
      <c r="M20"/>
      <c r="N20"/>
      <c r="O20"/>
      <c r="P20"/>
      <c r="Q20"/>
    </row>
    <row r="21" spans="1:17" ht="21" customHeight="1" x14ac:dyDescent="0.2">
      <c r="B21" s="5" t="s">
        <v>86</v>
      </c>
      <c r="I21" s="94"/>
    </row>
    <row r="22" spans="1:17" ht="22.5" customHeight="1" x14ac:dyDescent="0.2">
      <c r="E22" s="96" t="s">
        <v>146</v>
      </c>
      <c r="F22" s="96" t="s">
        <v>146</v>
      </c>
      <c r="G22" s="96" t="s">
        <v>126</v>
      </c>
      <c r="I22" s="94"/>
    </row>
    <row r="23" spans="1:17" ht="19.5" customHeight="1" thickBot="1" x14ac:dyDescent="0.25">
      <c r="A23" s="100">
        <v>1</v>
      </c>
      <c r="B23" s="105" t="s">
        <v>125</v>
      </c>
      <c r="C23" s="101"/>
      <c r="D23" s="101"/>
      <c r="E23" s="97"/>
      <c r="G23" s="97"/>
      <c r="I23" s="94"/>
    </row>
    <row r="24" spans="1:17" x14ac:dyDescent="0.2">
      <c r="C24" s="15" t="s">
        <v>47</v>
      </c>
      <c r="D24" s="14"/>
      <c r="E24" s="20"/>
      <c r="G24" s="20"/>
      <c r="I24" s="94"/>
    </row>
    <row r="25" spans="1:17" x14ac:dyDescent="0.2">
      <c r="C25" s="19" t="s">
        <v>48</v>
      </c>
      <c r="D25" s="14"/>
      <c r="E25" s="22"/>
      <c r="G25" s="22"/>
      <c r="I25" s="94"/>
    </row>
    <row r="26" spans="1:17" x14ac:dyDescent="0.2">
      <c r="C26" s="15"/>
      <c r="D26" s="62" t="s">
        <v>129</v>
      </c>
      <c r="E26" s="10">
        <v>100</v>
      </c>
      <c r="G26" s="10">
        <v>100</v>
      </c>
    </row>
    <row r="27" spans="1:17" x14ac:dyDescent="0.2">
      <c r="B27" s="1"/>
      <c r="C27" s="15"/>
      <c r="D27" s="62" t="s">
        <v>129</v>
      </c>
      <c r="E27" s="10">
        <v>80</v>
      </c>
      <c r="F27" s="1"/>
      <c r="G27" s="10">
        <v>80</v>
      </c>
    </row>
    <row r="28" spans="1:17" s="1" customFormat="1" x14ac:dyDescent="0.2">
      <c r="B28"/>
      <c r="C28" s="15"/>
      <c r="D28" s="62" t="s">
        <v>129</v>
      </c>
      <c r="E28" s="10">
        <v>90</v>
      </c>
      <c r="G28" s="10">
        <v>90</v>
      </c>
      <c r="J28"/>
      <c r="K28"/>
      <c r="L28"/>
      <c r="M28"/>
      <c r="N28"/>
      <c r="O28"/>
      <c r="P28"/>
      <c r="Q28"/>
    </row>
    <row r="29" spans="1:17" s="1" customFormat="1" x14ac:dyDescent="0.2">
      <c r="B29"/>
      <c r="C29" s="15"/>
      <c r="D29" s="18" t="s">
        <v>49</v>
      </c>
      <c r="E29" s="10">
        <f>0.38*SUM(E26:E28)</f>
        <v>102.6</v>
      </c>
      <c r="G29" s="10">
        <f>0.38*SUM(G26:G28)</f>
        <v>102.6</v>
      </c>
      <c r="J29"/>
      <c r="K29"/>
      <c r="L29"/>
      <c r="M29"/>
      <c r="N29"/>
      <c r="O29"/>
      <c r="P29"/>
      <c r="Q29"/>
    </row>
    <row r="30" spans="1:17" s="1" customFormat="1" x14ac:dyDescent="0.2">
      <c r="B30"/>
      <c r="C30" s="14"/>
      <c r="D30" s="16" t="s">
        <v>50</v>
      </c>
      <c r="E30" s="42">
        <f>SUM(E26:E29)</f>
        <v>372.6</v>
      </c>
      <c r="G30" s="42">
        <f>SUM(G26:G29)</f>
        <v>372.6</v>
      </c>
      <c r="J30"/>
      <c r="K30"/>
      <c r="L30"/>
      <c r="M30"/>
      <c r="N30"/>
      <c r="O30"/>
      <c r="P30"/>
      <c r="Q30"/>
    </row>
    <row r="31" spans="1:17" s="1" customFormat="1" x14ac:dyDescent="0.2">
      <c r="B31"/>
      <c r="C31" s="14"/>
      <c r="D31" s="16"/>
      <c r="E31" s="12"/>
      <c r="G31" s="12"/>
      <c r="J31"/>
      <c r="K31"/>
      <c r="L31"/>
      <c r="M31"/>
      <c r="N31"/>
      <c r="O31"/>
      <c r="P31"/>
      <c r="Q31"/>
    </row>
    <row r="32" spans="1:17" s="1" customFormat="1" x14ac:dyDescent="0.2">
      <c r="B32"/>
      <c r="C32" s="14"/>
      <c r="D32" s="14"/>
      <c r="E32" s="11"/>
      <c r="G32" s="11"/>
      <c r="J32"/>
      <c r="K32"/>
      <c r="L32"/>
      <c r="M32"/>
      <c r="N32"/>
      <c r="O32"/>
      <c r="P32"/>
      <c r="Q32"/>
    </row>
    <row r="33" spans="2:12" x14ac:dyDescent="0.2">
      <c r="C33" s="15" t="s">
        <v>51</v>
      </c>
      <c r="D33" s="14"/>
      <c r="E33" s="11"/>
      <c r="G33" s="11"/>
    </row>
    <row r="34" spans="2:12" x14ac:dyDescent="0.2">
      <c r="C34" s="14"/>
      <c r="D34" s="14" t="s">
        <v>52</v>
      </c>
      <c r="E34" s="43">
        <v>1000</v>
      </c>
      <c r="G34" s="43">
        <v>1000</v>
      </c>
    </row>
    <row r="35" spans="2:12" x14ac:dyDescent="0.2">
      <c r="C35" s="14"/>
      <c r="D35" s="14" t="s">
        <v>53</v>
      </c>
      <c r="E35" s="43">
        <v>500</v>
      </c>
      <c r="G35" s="43">
        <v>500</v>
      </c>
    </row>
    <row r="36" spans="2:12" x14ac:dyDescent="0.2">
      <c r="C36" s="14"/>
      <c r="D36" s="14" t="s">
        <v>54</v>
      </c>
      <c r="E36" s="43">
        <v>500</v>
      </c>
      <c r="G36" s="43">
        <v>500</v>
      </c>
      <c r="L36" s="9"/>
    </row>
    <row r="37" spans="2:12" x14ac:dyDescent="0.2">
      <c r="C37" s="14"/>
      <c r="D37" s="14" t="s">
        <v>55</v>
      </c>
      <c r="E37" s="43">
        <v>500</v>
      </c>
      <c r="G37" s="43">
        <v>500</v>
      </c>
      <c r="L37" s="9"/>
    </row>
    <row r="38" spans="2:12" x14ac:dyDescent="0.2">
      <c r="C38" s="14"/>
      <c r="D38" s="18" t="s">
        <v>56</v>
      </c>
      <c r="E38" s="43">
        <v>500</v>
      </c>
      <c r="G38" s="43">
        <v>500</v>
      </c>
      <c r="L38" s="9"/>
    </row>
    <row r="39" spans="2:12" s="1" customFormat="1" ht="32" customHeight="1" x14ac:dyDescent="0.2">
      <c r="B39"/>
      <c r="C39" s="14"/>
      <c r="D39" s="18" t="s">
        <v>57</v>
      </c>
      <c r="E39" s="43">
        <v>800</v>
      </c>
      <c r="G39" s="43">
        <v>800</v>
      </c>
      <c r="L39" s="9"/>
    </row>
    <row r="40" spans="2:12" s="1" customFormat="1" x14ac:dyDescent="0.2">
      <c r="B40"/>
      <c r="C40" s="14"/>
      <c r="D40" s="18" t="s">
        <v>58</v>
      </c>
      <c r="E40" s="43">
        <v>700</v>
      </c>
      <c r="G40" s="43">
        <v>700</v>
      </c>
      <c r="L40" s="9"/>
    </row>
    <row r="41" spans="2:12" x14ac:dyDescent="0.2">
      <c r="C41" s="14"/>
      <c r="D41" s="18" t="s">
        <v>59</v>
      </c>
      <c r="E41" s="43">
        <v>550</v>
      </c>
      <c r="G41" s="43">
        <v>550</v>
      </c>
    </row>
    <row r="42" spans="2:12" x14ac:dyDescent="0.2">
      <c r="C42" s="14"/>
      <c r="D42" s="16" t="s">
        <v>60</v>
      </c>
      <c r="E42" s="44">
        <f t="shared" ref="E42:G42" si="0">SUM(E34:E41)</f>
        <v>5050</v>
      </c>
      <c r="G42" s="44">
        <f t="shared" si="0"/>
        <v>5050</v>
      </c>
    </row>
    <row r="43" spans="2:12" x14ac:dyDescent="0.2">
      <c r="C43" s="14"/>
      <c r="D43" s="14"/>
      <c r="E43" s="11"/>
      <c r="G43" s="11"/>
    </row>
    <row r="44" spans="2:12" x14ac:dyDescent="0.2">
      <c r="C44" s="15" t="s">
        <v>61</v>
      </c>
      <c r="D44" s="14"/>
      <c r="E44" s="45"/>
      <c r="G44" s="45"/>
    </row>
    <row r="45" spans="2:12" x14ac:dyDescent="0.2">
      <c r="C45" s="15"/>
      <c r="D45" s="17" t="s">
        <v>70</v>
      </c>
      <c r="E45" s="46">
        <v>2687.5</v>
      </c>
      <c r="G45" s="46">
        <v>2687.5</v>
      </c>
    </row>
    <row r="46" spans="2:12" x14ac:dyDescent="0.2">
      <c r="C46" s="14"/>
      <c r="D46" s="16" t="s">
        <v>45</v>
      </c>
      <c r="E46" s="47">
        <f>+E45</f>
        <v>2687.5</v>
      </c>
      <c r="G46" s="47">
        <f>+G45</f>
        <v>2687.5</v>
      </c>
    </row>
    <row r="47" spans="2:12" x14ac:dyDescent="0.2">
      <c r="C47" s="14"/>
      <c r="D47" s="14"/>
      <c r="E47" s="12"/>
      <c r="G47" s="12"/>
    </row>
    <row r="48" spans="2:12" x14ac:dyDescent="0.2">
      <c r="C48" s="16" t="s">
        <v>62</v>
      </c>
      <c r="D48" s="14"/>
      <c r="E48" s="47">
        <f>SUM(E30,E42,E46)</f>
        <v>8110.1</v>
      </c>
      <c r="G48" s="47">
        <f>SUM(G30,G42,G46)</f>
        <v>8110.1</v>
      </c>
    </row>
    <row r="49" spans="1:7" s="1" customFormat="1" x14ac:dyDescent="0.2">
      <c r="B49"/>
      <c r="C49" s="14"/>
      <c r="D49" s="14"/>
      <c r="E49" s="11"/>
      <c r="G49" s="11"/>
    </row>
    <row r="50" spans="1:7" s="1" customFormat="1" x14ac:dyDescent="0.2">
      <c r="A50" s="100">
        <v>2</v>
      </c>
      <c r="B50" s="101"/>
      <c r="C50" s="103" t="s">
        <v>128</v>
      </c>
      <c r="D50" s="104"/>
      <c r="E50" s="11"/>
      <c r="G50" s="11"/>
    </row>
    <row r="51" spans="1:7" s="1" customFormat="1" x14ac:dyDescent="0.2">
      <c r="A51" s="98"/>
      <c r="C51" s="16"/>
      <c r="D51" s="14"/>
      <c r="E51" s="11"/>
      <c r="G51" s="11"/>
    </row>
    <row r="52" spans="1:7" x14ac:dyDescent="0.2">
      <c r="C52" s="14"/>
      <c r="D52" s="14" t="s">
        <v>63</v>
      </c>
      <c r="E52" s="48">
        <v>1000</v>
      </c>
      <c r="G52" s="48">
        <v>1000</v>
      </c>
    </row>
    <row r="53" spans="1:7" x14ac:dyDescent="0.2">
      <c r="C53" s="14"/>
      <c r="D53" s="14" t="s">
        <v>64</v>
      </c>
      <c r="E53" s="48">
        <v>0</v>
      </c>
      <c r="G53" s="48">
        <v>0</v>
      </c>
    </row>
    <row r="54" spans="1:7" x14ac:dyDescent="0.2">
      <c r="C54" s="16" t="s">
        <v>65</v>
      </c>
      <c r="D54" s="14"/>
      <c r="E54" s="47">
        <f>+E48+E52-E53</f>
        <v>9110.1</v>
      </c>
      <c r="G54" s="47">
        <f>+G48+G52-G53</f>
        <v>9110.1</v>
      </c>
    </row>
    <row r="55" spans="1:7" x14ac:dyDescent="0.2">
      <c r="C55" s="16" t="s">
        <v>66</v>
      </c>
      <c r="D55" s="14"/>
      <c r="E55" s="49">
        <v>-1000</v>
      </c>
      <c r="G55" s="49">
        <v>-1000</v>
      </c>
    </row>
    <row r="56" spans="1:7" ht="16" thickBot="1" x14ac:dyDescent="0.25">
      <c r="C56" s="16" t="s">
        <v>67</v>
      </c>
      <c r="D56" s="14"/>
      <c r="E56" s="50">
        <f>SUM(E54:E55)</f>
        <v>8110.1</v>
      </c>
      <c r="G56" s="50">
        <f>SUM(G54:G55)</f>
        <v>8110.1</v>
      </c>
    </row>
    <row r="57" spans="1:7" ht="16" thickTop="1" x14ac:dyDescent="0.2">
      <c r="C57" s="16"/>
      <c r="D57" s="14"/>
      <c r="E57" s="21"/>
      <c r="G57" s="21"/>
    </row>
    <row r="58" spans="1:7" ht="16" x14ac:dyDescent="0.2">
      <c r="A58" s="100">
        <v>3</v>
      </c>
      <c r="B58" s="101"/>
      <c r="C58" s="102" t="s">
        <v>127</v>
      </c>
      <c r="D58" s="101"/>
      <c r="E58" s="39">
        <v>200</v>
      </c>
      <c r="G58" s="39">
        <v>200</v>
      </c>
    </row>
    <row r="59" spans="1:7" ht="29.25" customHeight="1" x14ac:dyDescent="0.2">
      <c r="C59" s="139" t="s">
        <v>136</v>
      </c>
      <c r="D59" s="140"/>
      <c r="E59" s="41"/>
      <c r="G59" s="41"/>
    </row>
    <row r="60" spans="1:7" s="1" customFormat="1" x14ac:dyDescent="0.2">
      <c r="C60" s="95" t="s">
        <v>133</v>
      </c>
      <c r="D60" s="109"/>
      <c r="E60" s="41"/>
      <c r="G60" s="41"/>
    </row>
    <row r="61" spans="1:7" s="1" customFormat="1" x14ac:dyDescent="0.2">
      <c r="C61" s="95" t="s">
        <v>134</v>
      </c>
      <c r="D61" s="109"/>
      <c r="E61" s="41"/>
      <c r="G61" s="41"/>
    </row>
    <row r="62" spans="1:7" s="1" customFormat="1" x14ac:dyDescent="0.2">
      <c r="C62" s="95" t="s">
        <v>135</v>
      </c>
      <c r="D62" s="109"/>
      <c r="E62" s="41"/>
      <c r="G62" s="41"/>
    </row>
    <row r="63" spans="1:7" s="1" customFormat="1" x14ac:dyDescent="0.2">
      <c r="C63" s="108"/>
      <c r="D63" s="108"/>
      <c r="E63" s="41"/>
      <c r="G63" s="41"/>
    </row>
    <row r="64" spans="1:7" x14ac:dyDescent="0.2">
      <c r="C64" s="18" t="s">
        <v>68</v>
      </c>
      <c r="D64" s="18"/>
      <c r="E64" s="25">
        <f>E56/E58</f>
        <v>40.5505</v>
      </c>
      <c r="G64" s="25">
        <f>G56/G58</f>
        <v>40.5505</v>
      </c>
    </row>
    <row r="65" spans="1:7" ht="16" x14ac:dyDescent="0.2">
      <c r="C65" s="23" t="s">
        <v>131</v>
      </c>
      <c r="D65" s="23"/>
      <c r="E65" s="40">
        <f>E64</f>
        <v>40.5505</v>
      </c>
      <c r="G65" s="40">
        <f>G64</f>
        <v>40.5505</v>
      </c>
    </row>
    <row r="66" spans="1:7" x14ac:dyDescent="0.2">
      <c r="C66" s="14"/>
      <c r="D66" s="14"/>
      <c r="E66" s="20"/>
      <c r="G66" s="20"/>
    </row>
    <row r="67" spans="1:7" s="1" customFormat="1" x14ac:dyDescent="0.2">
      <c r="C67" s="14"/>
      <c r="D67" s="14"/>
      <c r="E67" s="20"/>
      <c r="G67" s="20"/>
    </row>
    <row r="68" spans="1:7" x14ac:dyDescent="0.2">
      <c r="C68" s="18" t="s">
        <v>69</v>
      </c>
      <c r="D68" s="14"/>
      <c r="E68" s="24">
        <f>E58*E65</f>
        <v>8110.1</v>
      </c>
      <c r="G68" s="24">
        <f>G58*G65</f>
        <v>8110.1</v>
      </c>
    </row>
    <row r="69" spans="1:7" x14ac:dyDescent="0.2">
      <c r="G69" s="1"/>
    </row>
    <row r="70" spans="1:7" ht="16" thickBot="1" x14ac:dyDescent="0.25">
      <c r="A70" s="106"/>
      <c r="B70" s="106"/>
      <c r="C70" s="106" t="s">
        <v>130</v>
      </c>
      <c r="D70" s="106"/>
      <c r="E70" s="107">
        <f>+E68-E48</f>
        <v>0</v>
      </c>
      <c r="F70" s="106"/>
      <c r="G70" s="107">
        <f>+G68-G48</f>
        <v>0</v>
      </c>
    </row>
    <row r="71" spans="1:7" ht="16" thickTop="1" x14ac:dyDescent="0.2"/>
    <row r="72" spans="1:7" ht="26.25" customHeight="1" x14ac:dyDescent="0.2">
      <c r="A72" s="1" t="s">
        <v>132</v>
      </c>
      <c r="C72" s="93" t="s">
        <v>72</v>
      </c>
      <c r="D72" s="94"/>
      <c r="E72" s="94"/>
      <c r="F72" s="94"/>
      <c r="G72" s="94"/>
    </row>
    <row r="73" spans="1:7" ht="36.75" customHeight="1" x14ac:dyDescent="0.2">
      <c r="C73" s="141" t="s">
        <v>71</v>
      </c>
      <c r="D73" s="141"/>
      <c r="E73" s="141"/>
      <c r="F73" s="141"/>
      <c r="G73" s="141"/>
    </row>
  </sheetData>
  <mergeCells count="6">
    <mergeCell ref="C59:D59"/>
    <mergeCell ref="C73:G73"/>
    <mergeCell ref="B1:D1"/>
    <mergeCell ref="B8:C8"/>
    <mergeCell ref="B9:C9"/>
    <mergeCell ref="B10:C10"/>
  </mergeCells>
  <pageMargins left="0.7" right="0.7" top="0.75" bottom="0.75" header="0.3" footer="0.3"/>
  <pageSetup scale="63"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pageSetUpPr fitToPage="1"/>
  </sheetPr>
  <dimension ref="B1:D18"/>
  <sheetViews>
    <sheetView showGridLines="0" zoomScale="90" zoomScaleNormal="90" zoomScalePageLayoutView="90" workbookViewId="0"/>
  </sheetViews>
  <sheetFormatPr baseColWidth="10" defaultColWidth="8.83203125" defaultRowHeight="15" x14ac:dyDescent="0.2"/>
  <cols>
    <col min="1" max="1" width="3.5" customWidth="1"/>
    <col min="2" max="2" width="4.5" customWidth="1"/>
    <col min="3" max="3" width="40.5" customWidth="1"/>
    <col min="4" max="4" width="54.5" customWidth="1"/>
  </cols>
  <sheetData>
    <row r="1" spans="2:4" ht="19" x14ac:dyDescent="0.25">
      <c r="B1" s="138" t="s">
        <v>88</v>
      </c>
      <c r="C1" s="138"/>
      <c r="D1" s="138"/>
    </row>
    <row r="2" spans="2:4" s="1" customFormat="1" ht="19" x14ac:dyDescent="0.25">
      <c r="B2" s="8"/>
    </row>
    <row r="3" spans="2:4" s="4" customFormat="1" ht="16" thickBot="1" x14ac:dyDescent="0.25">
      <c r="B3" s="57" t="s">
        <v>15</v>
      </c>
      <c r="C3" s="78"/>
      <c r="D3" s="79"/>
    </row>
    <row r="4" spans="2:4" s="4" customFormat="1" ht="16" thickBot="1" x14ac:dyDescent="0.25">
      <c r="B4" s="114"/>
      <c r="C4" s="80" t="s">
        <v>14</v>
      </c>
      <c r="D4" s="81"/>
    </row>
    <row r="5" spans="2:4" s="4" customFormat="1" ht="16" thickBot="1" x14ac:dyDescent="0.25">
      <c r="B5" s="114"/>
      <c r="C5" s="80" t="s">
        <v>144</v>
      </c>
      <c r="D5" s="81"/>
    </row>
    <row r="6" spans="2:4" s="4" customFormat="1" ht="16" thickBot="1" x14ac:dyDescent="0.25">
      <c r="B6" s="114"/>
      <c r="C6" s="80" t="s">
        <v>145</v>
      </c>
      <c r="D6" s="81"/>
    </row>
    <row r="7" spans="2:4" s="4" customFormat="1" x14ac:dyDescent="0.2">
      <c r="B7" s="82"/>
      <c r="C7" s="80"/>
      <c r="D7" s="81"/>
    </row>
    <row r="8" spans="2:4" s="1" customFormat="1" ht="23.25" customHeight="1" x14ac:dyDescent="0.2">
      <c r="B8" s="121" t="s">
        <v>108</v>
      </c>
      <c r="C8" s="136"/>
      <c r="D8" s="58" t="s">
        <v>92</v>
      </c>
    </row>
    <row r="9" spans="2:4" s="1" customFormat="1" ht="23.25" customHeight="1" x14ac:dyDescent="0.2">
      <c r="B9" s="137" t="s">
        <v>93</v>
      </c>
      <c r="C9" s="136"/>
      <c r="D9" s="58" t="s">
        <v>92</v>
      </c>
    </row>
    <row r="10" spans="2:4" s="1" customFormat="1" ht="23.25" customHeight="1" x14ac:dyDescent="0.2">
      <c r="B10" s="137" t="s">
        <v>109</v>
      </c>
      <c r="C10" s="136"/>
      <c r="D10" s="58" t="s">
        <v>92</v>
      </c>
    </row>
    <row r="11" spans="2:4" s="1" customFormat="1" x14ac:dyDescent="0.2"/>
    <row r="12" spans="2:4" s="1" customFormat="1" x14ac:dyDescent="0.2">
      <c r="B12" s="92">
        <v>1</v>
      </c>
      <c r="C12" s="92" t="s">
        <v>2</v>
      </c>
      <c r="D12" s="92">
        <f>Questionnaire!D13</f>
        <v>0</v>
      </c>
    </row>
    <row r="13" spans="2:4" s="1" customFormat="1" x14ac:dyDescent="0.2">
      <c r="B13" s="92">
        <v>2</v>
      </c>
      <c r="C13" s="92" t="s">
        <v>3</v>
      </c>
      <c r="D13" s="92">
        <f>Questionnaire!D14</f>
        <v>0</v>
      </c>
    </row>
    <row r="14" spans="2:4" s="1" customFormat="1" x14ac:dyDescent="0.2">
      <c r="B14" s="92">
        <v>3</v>
      </c>
      <c r="C14" s="92" t="s">
        <v>4</v>
      </c>
      <c r="D14" s="92">
        <f>Questionnaire!D15</f>
        <v>0</v>
      </c>
    </row>
    <row r="15" spans="2:4" s="1" customFormat="1" x14ac:dyDescent="0.2">
      <c r="B15" s="92">
        <v>4</v>
      </c>
      <c r="C15" s="92" t="s">
        <v>5</v>
      </c>
      <c r="D15" s="92">
        <f>Questionnaire!D16</f>
        <v>0</v>
      </c>
    </row>
    <row r="17" spans="2:2" x14ac:dyDescent="0.2">
      <c r="B17" s="1" t="s">
        <v>19</v>
      </c>
    </row>
    <row r="18" spans="2:2" x14ac:dyDescent="0.2">
      <c r="B18" s="1" t="s">
        <v>9</v>
      </c>
    </row>
  </sheetData>
  <mergeCells count="4">
    <mergeCell ref="B8:C8"/>
    <mergeCell ref="B9:C9"/>
    <mergeCell ref="B10:C10"/>
    <mergeCell ref="B1:D1"/>
  </mergeCells>
  <pageMargins left="0.7" right="0.7" top="0.75" bottom="0.75" header="0.3" footer="0.3"/>
  <pageSetup scale="74"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B1:U10"/>
  <sheetViews>
    <sheetView workbookViewId="0"/>
  </sheetViews>
  <sheetFormatPr baseColWidth="10" defaultColWidth="8.83203125" defaultRowHeight="15" x14ac:dyDescent="0.2"/>
  <cols>
    <col min="1" max="1" width="5" customWidth="1"/>
    <col min="2" max="2" width="14.83203125" bestFit="1" customWidth="1"/>
    <col min="3" max="3" width="16.83203125" bestFit="1" customWidth="1"/>
    <col min="4" max="4" width="13.1640625" customWidth="1"/>
    <col min="5" max="5" width="11.5" bestFit="1" customWidth="1"/>
    <col min="6" max="6" width="11.1640625" bestFit="1" customWidth="1"/>
    <col min="7" max="7" width="19.5" bestFit="1" customWidth="1"/>
    <col min="10" max="18" width="10.5" bestFit="1" customWidth="1"/>
    <col min="20" max="20" width="11.5" customWidth="1"/>
  </cols>
  <sheetData>
    <row r="1" spans="2:21" ht="19" x14ac:dyDescent="0.25">
      <c r="B1" s="8" t="s">
        <v>89</v>
      </c>
    </row>
    <row r="2" spans="2:21" ht="19" x14ac:dyDescent="0.25">
      <c r="B2" s="8" t="s">
        <v>21</v>
      </c>
    </row>
    <row r="4" spans="2:21" x14ac:dyDescent="0.2">
      <c r="B4" s="13"/>
      <c r="C4" s="13"/>
      <c r="D4" s="13"/>
      <c r="E4" s="26" t="s">
        <v>22</v>
      </c>
      <c r="F4" s="26" t="s">
        <v>23</v>
      </c>
      <c r="G4" s="26" t="s">
        <v>24</v>
      </c>
      <c r="H4" s="13"/>
      <c r="I4" s="13"/>
      <c r="J4" s="13"/>
      <c r="K4" s="13"/>
      <c r="L4" s="13"/>
      <c r="M4" s="13"/>
      <c r="N4" s="13"/>
      <c r="O4" s="13"/>
      <c r="P4" s="13"/>
      <c r="Q4" s="13"/>
      <c r="R4" s="13"/>
      <c r="S4" s="13"/>
      <c r="T4" s="13"/>
    </row>
    <row r="5" spans="2:21" ht="48" x14ac:dyDescent="0.2">
      <c r="B5" s="27" t="s">
        <v>46</v>
      </c>
      <c r="C5" s="28" t="s">
        <v>25</v>
      </c>
      <c r="D5" s="28" t="s">
        <v>26</v>
      </c>
      <c r="E5" s="28" t="s">
        <v>27</v>
      </c>
      <c r="F5" s="28" t="s">
        <v>28</v>
      </c>
      <c r="G5" s="28" t="s">
        <v>29</v>
      </c>
      <c r="H5" s="28" t="s">
        <v>147</v>
      </c>
      <c r="I5" s="28" t="s">
        <v>30</v>
      </c>
      <c r="J5" s="28" t="s">
        <v>31</v>
      </c>
      <c r="K5" s="28" t="s">
        <v>32</v>
      </c>
      <c r="L5" s="28" t="s">
        <v>33</v>
      </c>
      <c r="M5" s="28" t="s">
        <v>34</v>
      </c>
      <c r="N5" s="28" t="s">
        <v>35</v>
      </c>
      <c r="O5" s="28" t="s">
        <v>36</v>
      </c>
      <c r="P5" s="28" t="s">
        <v>37</v>
      </c>
      <c r="Q5" s="28" t="s">
        <v>38</v>
      </c>
      <c r="R5" s="28" t="s">
        <v>39</v>
      </c>
      <c r="S5" s="28" t="s">
        <v>40</v>
      </c>
      <c r="T5" s="28" t="s">
        <v>41</v>
      </c>
      <c r="U5" s="116" t="s">
        <v>148</v>
      </c>
    </row>
    <row r="6" spans="2:21" ht="16" x14ac:dyDescent="0.2">
      <c r="B6" s="29">
        <v>1</v>
      </c>
      <c r="C6" s="30" t="s">
        <v>42</v>
      </c>
      <c r="D6" s="31">
        <v>42064</v>
      </c>
      <c r="E6" s="32">
        <v>15000</v>
      </c>
      <c r="F6" s="32">
        <v>-5000</v>
      </c>
      <c r="G6" s="33">
        <f>E6+F6</f>
        <v>10000</v>
      </c>
      <c r="H6" s="34">
        <v>10</v>
      </c>
      <c r="I6" s="32">
        <v>333.33</v>
      </c>
      <c r="J6" s="32">
        <v>1000</v>
      </c>
      <c r="K6" s="32">
        <v>1000</v>
      </c>
      <c r="L6" s="32">
        <v>1000</v>
      </c>
      <c r="M6" s="32">
        <v>1000</v>
      </c>
      <c r="N6" s="32">
        <v>1000</v>
      </c>
      <c r="O6" s="32">
        <v>1000</v>
      </c>
      <c r="P6" s="32">
        <v>1000</v>
      </c>
      <c r="Q6" s="32">
        <v>1000</v>
      </c>
      <c r="R6" s="32">
        <v>1000</v>
      </c>
      <c r="S6" s="32">
        <v>666.67</v>
      </c>
      <c r="T6" s="35">
        <f>SUM(I6:S6)</f>
        <v>10000</v>
      </c>
      <c r="U6" s="117">
        <f>+G6-SUM(I6:S6)</f>
        <v>0</v>
      </c>
    </row>
    <row r="7" spans="2:21" ht="16" x14ac:dyDescent="0.2">
      <c r="B7" s="29">
        <v>2</v>
      </c>
      <c r="C7" s="30" t="s">
        <v>43</v>
      </c>
      <c r="D7" s="31">
        <v>42005</v>
      </c>
      <c r="E7" s="32">
        <v>9000</v>
      </c>
      <c r="F7" s="32">
        <v>0</v>
      </c>
      <c r="G7" s="33">
        <f>E7+F7</f>
        <v>9000</v>
      </c>
      <c r="H7" s="34">
        <v>8</v>
      </c>
      <c r="I7" s="32">
        <v>562.5</v>
      </c>
      <c r="J7" s="32">
        <v>1125</v>
      </c>
      <c r="K7" s="32">
        <v>1125</v>
      </c>
      <c r="L7" s="32">
        <v>1125</v>
      </c>
      <c r="M7" s="32">
        <v>1125</v>
      </c>
      <c r="N7" s="32">
        <v>1125</v>
      </c>
      <c r="O7" s="32">
        <v>1125</v>
      </c>
      <c r="P7" s="32">
        <v>1125</v>
      </c>
      <c r="Q7" s="32">
        <v>562.5</v>
      </c>
      <c r="R7" s="32">
        <v>0</v>
      </c>
      <c r="S7" s="32">
        <v>0</v>
      </c>
      <c r="T7" s="35">
        <f>SUM(I7:S7)</f>
        <v>9000</v>
      </c>
      <c r="U7" s="117">
        <f t="shared" ref="U7:U9" si="0">+G7-SUM(I7:S7)</f>
        <v>0</v>
      </c>
    </row>
    <row r="8" spans="2:21" ht="16" x14ac:dyDescent="0.2">
      <c r="B8" s="29">
        <v>3</v>
      </c>
      <c r="C8" s="30" t="s">
        <v>44</v>
      </c>
      <c r="D8" s="31">
        <v>41821</v>
      </c>
      <c r="E8" s="32">
        <v>4500</v>
      </c>
      <c r="F8" s="32">
        <v>0</v>
      </c>
      <c r="G8" s="33">
        <f>E8+F8</f>
        <v>4500</v>
      </c>
      <c r="H8" s="34">
        <v>8</v>
      </c>
      <c r="I8" s="32">
        <v>562.5</v>
      </c>
      <c r="J8" s="32">
        <v>562.5</v>
      </c>
      <c r="K8" s="32">
        <v>562.5</v>
      </c>
      <c r="L8" s="32">
        <v>562.5</v>
      </c>
      <c r="M8" s="32">
        <v>562.5</v>
      </c>
      <c r="N8" s="32">
        <v>562.5</v>
      </c>
      <c r="O8" s="32">
        <v>562.5</v>
      </c>
      <c r="P8" s="32">
        <v>562.5</v>
      </c>
      <c r="Q8" s="32"/>
      <c r="R8" s="32"/>
      <c r="S8" s="32"/>
      <c r="T8" s="35">
        <f>SUM(I8:S8)</f>
        <v>4500</v>
      </c>
      <c r="U8" s="117">
        <f t="shared" si="0"/>
        <v>0</v>
      </c>
    </row>
    <row r="9" spans="2:21" ht="16" x14ac:dyDescent="0.2">
      <c r="B9" s="13"/>
      <c r="C9" s="13"/>
      <c r="D9" s="13"/>
      <c r="E9" s="13"/>
      <c r="F9" s="13"/>
      <c r="G9" s="13"/>
      <c r="H9" s="13"/>
      <c r="I9" s="36"/>
      <c r="J9" s="36"/>
      <c r="K9" s="36"/>
      <c r="L9" s="36"/>
      <c r="M9" s="36"/>
      <c r="N9" s="36"/>
      <c r="O9" s="36"/>
      <c r="P9" s="36"/>
      <c r="Q9" s="36"/>
      <c r="R9" s="36"/>
      <c r="S9" s="36"/>
      <c r="T9" s="37"/>
      <c r="U9" s="118">
        <f t="shared" si="0"/>
        <v>0</v>
      </c>
    </row>
    <row r="10" spans="2:21" ht="16" x14ac:dyDescent="0.2">
      <c r="B10" s="13"/>
      <c r="C10" s="13"/>
      <c r="D10" s="13"/>
      <c r="E10" s="13"/>
      <c r="F10" s="13"/>
      <c r="G10" s="27" t="s">
        <v>45</v>
      </c>
      <c r="H10" s="27"/>
      <c r="I10" s="38">
        <f>SUM(I6:I9)</f>
        <v>1458.33</v>
      </c>
      <c r="J10" s="38">
        <f t="shared" ref="J10:T10" si="1">SUM(J6:J9)</f>
        <v>2687.5</v>
      </c>
      <c r="K10" s="38">
        <f t="shared" si="1"/>
        <v>2687.5</v>
      </c>
      <c r="L10" s="38">
        <f t="shared" si="1"/>
        <v>2687.5</v>
      </c>
      <c r="M10" s="38">
        <f t="shared" si="1"/>
        <v>2687.5</v>
      </c>
      <c r="N10" s="38">
        <f t="shared" si="1"/>
        <v>2687.5</v>
      </c>
      <c r="O10" s="38">
        <f t="shared" si="1"/>
        <v>2687.5</v>
      </c>
      <c r="P10" s="38">
        <f t="shared" si="1"/>
        <v>2687.5</v>
      </c>
      <c r="Q10" s="38">
        <f t="shared" si="1"/>
        <v>1562.5</v>
      </c>
      <c r="R10" s="38">
        <f t="shared" si="1"/>
        <v>1000</v>
      </c>
      <c r="S10" s="38">
        <f t="shared" si="1"/>
        <v>666.67</v>
      </c>
      <c r="T10" s="38">
        <f t="shared" si="1"/>
        <v>23500</v>
      </c>
      <c r="U10" s="117">
        <f>SUM(U6:U9)</f>
        <v>0</v>
      </c>
    </row>
  </sheetData>
  <pageMargins left="0.7" right="0.7" top="0.75" bottom="0.75" header="0.3" footer="0.3"/>
  <pageSetup fitToHeight="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1:AA5"/>
  <sheetViews>
    <sheetView workbookViewId="0"/>
  </sheetViews>
  <sheetFormatPr baseColWidth="10" defaultColWidth="8.83203125" defaultRowHeight="15" x14ac:dyDescent="0.2"/>
  <cols>
    <col min="1" max="1" width="36.83203125" customWidth="1"/>
    <col min="2" max="2" width="17" customWidth="1"/>
    <col min="3" max="3" width="10" customWidth="1"/>
  </cols>
  <sheetData>
    <row r="1" spans="1:27" s="1" customFormat="1" ht="19" x14ac:dyDescent="0.25">
      <c r="A1" s="8" t="s">
        <v>90</v>
      </c>
    </row>
    <row r="2" spans="1:27" s="1" customFormat="1" x14ac:dyDescent="0.2">
      <c r="A2" s="2" t="s">
        <v>87</v>
      </c>
    </row>
    <row r="3" spans="1:27" s="1" customFormat="1" x14ac:dyDescent="0.2">
      <c r="A3" s="2" t="s">
        <v>137</v>
      </c>
    </row>
    <row r="4" spans="1:27" s="1" customFormat="1" x14ac:dyDescent="0.2">
      <c r="A4" s="110" t="s">
        <v>138</v>
      </c>
      <c r="B4" s="111"/>
      <c r="C4" s="110" t="s">
        <v>139</v>
      </c>
      <c r="D4" s="111"/>
      <c r="E4" s="111"/>
      <c r="F4" s="111"/>
      <c r="G4" s="111"/>
      <c r="H4" s="111"/>
      <c r="I4" s="111"/>
      <c r="J4" s="111"/>
      <c r="K4" s="111"/>
      <c r="L4" s="111"/>
      <c r="M4" s="111"/>
      <c r="N4" s="111"/>
      <c r="O4" s="111"/>
      <c r="P4" s="111"/>
      <c r="Q4" s="111"/>
      <c r="R4" s="111"/>
      <c r="S4" s="111"/>
      <c r="T4" s="111"/>
      <c r="U4" s="111"/>
      <c r="V4" s="111"/>
      <c r="W4" s="111"/>
      <c r="X4" s="111"/>
      <c r="Y4" s="111"/>
      <c r="Z4" s="111"/>
      <c r="AA4" s="111"/>
    </row>
    <row r="5" spans="1:27" s="1" customFormat="1" x14ac:dyDescent="0.2">
      <c r="A5" s="112" t="s">
        <v>140</v>
      </c>
      <c r="B5" s="112" t="s">
        <v>141</v>
      </c>
      <c r="C5" s="112">
        <v>2015</v>
      </c>
      <c r="D5" s="112">
        <v>2016</v>
      </c>
      <c r="E5" s="112">
        <v>2017</v>
      </c>
      <c r="F5" s="112">
        <v>2018</v>
      </c>
      <c r="G5" s="112">
        <v>2019</v>
      </c>
      <c r="H5" s="112">
        <v>2020</v>
      </c>
      <c r="I5" s="112">
        <v>2021</v>
      </c>
      <c r="J5" s="112">
        <v>2022</v>
      </c>
      <c r="K5" s="112">
        <v>2023</v>
      </c>
      <c r="L5" s="112">
        <v>2024</v>
      </c>
      <c r="M5" s="112">
        <v>2025</v>
      </c>
      <c r="N5" s="112">
        <v>2026</v>
      </c>
      <c r="O5" s="112">
        <v>2027</v>
      </c>
      <c r="P5" s="112">
        <v>2028</v>
      </c>
      <c r="Q5" s="112">
        <v>2029</v>
      </c>
      <c r="R5" s="112">
        <v>2030</v>
      </c>
      <c r="S5" s="112">
        <v>2031</v>
      </c>
      <c r="T5" s="112">
        <v>2032</v>
      </c>
      <c r="U5" s="112">
        <v>2033</v>
      </c>
      <c r="V5" s="112">
        <v>2034</v>
      </c>
      <c r="W5" s="112">
        <v>2035</v>
      </c>
      <c r="X5" s="112">
        <v>2036</v>
      </c>
      <c r="Y5" s="112">
        <v>2037</v>
      </c>
      <c r="Z5" s="112">
        <v>2038</v>
      </c>
      <c r="AA5" s="113" t="s">
        <v>142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Approval</vt:lpstr>
      <vt:lpstr>Questionnaire</vt:lpstr>
      <vt:lpstr> Rate Analysis</vt:lpstr>
      <vt:lpstr>Fee Schedule</vt:lpstr>
      <vt:lpstr>Equipment</vt:lpstr>
      <vt:lpstr>Loans</vt:lpstr>
    </vt:vector>
  </TitlesOfParts>
  <Company>Dartmouth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Microsoft Office User</cp:lastModifiedBy>
  <cp:lastPrinted>2016-04-07T15:40:21Z</cp:lastPrinted>
  <dcterms:created xsi:type="dcterms:W3CDTF">2016-03-01T20:17:42Z</dcterms:created>
  <dcterms:modified xsi:type="dcterms:W3CDTF">2019-02-08T20:55:27Z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