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kateeverett/Documents/Finance/DOCUMENTS/FINANCIAL MANAGEMENT TAB/"/>
    </mc:Choice>
  </mc:AlternateContent>
  <bookViews>
    <workbookView xWindow="1020" yWindow="460" windowWidth="15500" windowHeight="6660" tabRatio="923"/>
  </bookViews>
  <sheets>
    <sheet name="CIP Request Form" sheetId="3" r:id="rId1"/>
    <sheet name="Budget and Funding Form" sheetId="9" r:id="rId2"/>
    <sheet name="4 Activity Attribute" sheetId="5" state="hidden" r:id="rId3"/>
    <sheet name="3 Entity Org" sheetId="4" state="hidden" r:id="rId4"/>
    <sheet name="Board &amp; FASB" sheetId="8" state="hidden" r:id="rId5"/>
    <sheet name="Parents" sheetId="7" state="hidden" r:id="rId6"/>
    <sheet name="Original Approvals" sheetId="10" r:id="rId7"/>
  </sheets>
  <externalReferences>
    <externalReference r:id="rId8"/>
  </externalReferences>
  <definedNames>
    <definedName name="APRFY03">[1]APRFY03!$A:$M</definedName>
    <definedName name="APRFY04">#REF!</definedName>
    <definedName name="AUGFY04">#REF!</definedName>
    <definedName name="AUGFY05">[1]AUGFY05!$A:$M</definedName>
    <definedName name="DECFY03">[1]DECFY03!$A:$M</definedName>
    <definedName name="DECFY04">#REF!</definedName>
    <definedName name="DECFY05">[1]DECFY05!$A:$M</definedName>
    <definedName name="FEBFY03">[1]FEBFY03!$A:$M</definedName>
    <definedName name="FEBFY04">#REF!</definedName>
    <definedName name="FEBJUNFY2002">[1]FebJunFY2002!$A:$M</definedName>
    <definedName name="FYEAR1999">[1]FYEAR1999!$A:$M</definedName>
    <definedName name="fyear2000">'[1]FYEAR 2000'!$A:$M</definedName>
    <definedName name="fyear2001">[1]FYEAR2001!$A:$M</definedName>
    <definedName name="JANFY03">[1]JANFY03!$A:$M</definedName>
    <definedName name="JANFY04">#REF!</definedName>
    <definedName name="JANFY05">[1]JANFY05!$A:$M</definedName>
    <definedName name="JULFY04">#REF!</definedName>
    <definedName name="JULFY05">[1]JULFY05!$A:$M</definedName>
    <definedName name="juljanfy2002">[1]JulJanFY2002!$A:$M</definedName>
    <definedName name="JULSEPFY2003">[1]JulSepFY2003!$A:$M</definedName>
    <definedName name="JUNFY03">#REF!</definedName>
    <definedName name="JUNFY04">#REF!</definedName>
    <definedName name="MARFY03">[1]MARFY03!$A:$M</definedName>
    <definedName name="MARFY04">#REF!</definedName>
    <definedName name="MAYFY03">#REF!</definedName>
    <definedName name="MAYFY04">#REF!</definedName>
    <definedName name="NOVFY04">#REF!</definedName>
    <definedName name="NOVFY05">[1]NOVFY05!$A:$M</definedName>
    <definedName name="OCTFY04">#REF!</definedName>
    <definedName name="OCTFY05">[1]OCTFY05!$A:$M</definedName>
    <definedName name="OCTNOVFY2003">[1]octnovFY2003!$A:$M</definedName>
    <definedName name="_xlnm.Print_Area" localSheetId="2">'4 Activity Attribute'!$A$1:$D$52</definedName>
    <definedName name="_xlnm.Print_Area" localSheetId="1">'Budget and Funding Form'!$A$1:$F$110</definedName>
    <definedName name="_xlnm.Print_Area" localSheetId="0">'CIP Request Form'!$A$1:$H$63</definedName>
    <definedName name="_xlnm.Print_Titles" localSheetId="1">'Budget and Funding Form'!$1:$4</definedName>
    <definedName name="SEPFY04">#REF!</definedName>
    <definedName name="SEPFY05">[1]SEPFY05!$A:$M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5" i="9" l="1"/>
  <c r="D105" i="9"/>
  <c r="E84" i="9"/>
  <c r="E109" i="9"/>
  <c r="D7" i="3"/>
  <c r="D6" i="3"/>
  <c r="C15" i="9"/>
  <c r="C13" i="9"/>
  <c r="C6" i="9"/>
  <c r="C5" i="9"/>
  <c r="C4" i="9"/>
  <c r="C3" i="9"/>
  <c r="P105" i="9"/>
  <c r="P84" i="9"/>
  <c r="P30" i="9"/>
  <c r="P29" i="9"/>
  <c r="P28" i="9"/>
  <c r="P27" i="9"/>
  <c r="P26" i="9"/>
  <c r="P25" i="9"/>
  <c r="P31" i="9"/>
  <c r="J29" i="9"/>
  <c r="J28" i="9"/>
  <c r="J27" i="9"/>
  <c r="J26" i="9"/>
  <c r="J25" i="9"/>
  <c r="J31" i="9"/>
  <c r="D32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3" i="5"/>
  <c r="E53" i="3"/>
  <c r="E54" i="3"/>
  <c r="E55" i="3"/>
  <c r="E52" i="3"/>
  <c r="E51" i="3"/>
  <c r="E50" i="3"/>
  <c r="J30" i="9"/>
  <c r="B52" i="3"/>
  <c r="F52" i="3"/>
  <c r="B50" i="3"/>
  <c r="F50" i="3"/>
  <c r="B53" i="3"/>
  <c r="F53" i="3"/>
  <c r="B54" i="3"/>
  <c r="F54" i="3"/>
  <c r="B55" i="3"/>
  <c r="F55" i="3"/>
  <c r="A54" i="3"/>
  <c r="A55" i="3"/>
  <c r="A53" i="3"/>
  <c r="A52" i="3"/>
  <c r="A51" i="3"/>
  <c r="A50" i="3"/>
  <c r="C45" i="3"/>
  <c r="D84" i="9"/>
  <c r="C43" i="3"/>
  <c r="C44" i="3"/>
  <c r="B51" i="3"/>
  <c r="F51" i="3"/>
  <c r="D31" i="9"/>
  <c r="P109" i="9"/>
  <c r="P32" i="9"/>
  <c r="J32" i="9"/>
  <c r="D109" i="9"/>
  <c r="D32" i="9"/>
  <c r="C46" i="3"/>
</calcChain>
</file>

<file path=xl/comments1.xml><?xml version="1.0" encoding="utf-8"?>
<comments xmlns="http://schemas.openxmlformats.org/spreadsheetml/2006/main">
  <authors>
    <author>Windows User</author>
  </authors>
  <commentList>
    <comment ref="J25" authorId="0">
      <text/>
    </comment>
    <comment ref="P25" authorId="0">
      <text/>
    </comment>
  </commentList>
</comments>
</file>

<file path=xl/sharedStrings.xml><?xml version="1.0" encoding="utf-8"?>
<sst xmlns="http://schemas.openxmlformats.org/spreadsheetml/2006/main" count="638" uniqueCount="418">
  <si>
    <t>% or $</t>
  </si>
  <si>
    <t>Non-capital (expendable)</t>
  </si>
  <si>
    <t>(1)</t>
  </si>
  <si>
    <t>(2)</t>
  </si>
  <si>
    <t>(3)</t>
  </si>
  <si>
    <t>Approved by:</t>
  </si>
  <si>
    <t>Controller's Office Use Only:</t>
  </si>
  <si>
    <t>Total</t>
  </si>
  <si>
    <t>Capital equipment (moveable)</t>
  </si>
  <si>
    <t>Capital (including fixed equip.)</t>
  </si>
  <si>
    <t>Responsible Person:</t>
  </si>
  <si>
    <t>Project Manager:</t>
  </si>
  <si>
    <t>DMS</t>
  </si>
  <si>
    <t>Tuck</t>
  </si>
  <si>
    <t>Thayer</t>
  </si>
  <si>
    <t>FY  _____</t>
  </si>
  <si>
    <t>Amount by fiscal year:</t>
  </si>
  <si>
    <t>Approved Funding:</t>
  </si>
  <si>
    <t>Account Number:</t>
  </si>
  <si>
    <t>Org</t>
  </si>
  <si>
    <t>Activity</t>
  </si>
  <si>
    <t>0000</t>
  </si>
  <si>
    <t>Entity</t>
  </si>
  <si>
    <t>College Only</t>
  </si>
  <si>
    <t>Dean of the College</t>
  </si>
  <si>
    <t>Executive Vice President</t>
  </si>
  <si>
    <t>Institutional</t>
  </si>
  <si>
    <t>Endowment owned</t>
  </si>
  <si>
    <t>Hanover Country Club, Skiway, Dining, ORL, Morton Farm, Outdoor Programs</t>
  </si>
  <si>
    <t>FO&amp;M maintained buildings ( including athletic facilities), Hanover Inn</t>
  </si>
  <si>
    <t>Office of the Provost</t>
  </si>
  <si>
    <t>Software development projects:</t>
  </si>
  <si>
    <t>Gift Recording</t>
  </si>
  <si>
    <t>Construction projects:</t>
  </si>
  <si>
    <t>Controller's Office, Human Resources, Procurement</t>
  </si>
  <si>
    <t>VP for Development</t>
  </si>
  <si>
    <t>Software for:</t>
  </si>
  <si>
    <t>OSP, Hopkins Center</t>
  </si>
  <si>
    <t>Athletics</t>
  </si>
  <si>
    <t>Funding</t>
  </si>
  <si>
    <t>1724</t>
  </si>
  <si>
    <t>Capital Project Attribute Values for GL</t>
  </si>
  <si>
    <t>Value</t>
  </si>
  <si>
    <t>Description</t>
  </si>
  <si>
    <t>ADMISS</t>
  </si>
  <si>
    <t>Admissions Office</t>
  </si>
  <si>
    <t>ANATMY</t>
  </si>
  <si>
    <t>Anatomy</t>
  </si>
  <si>
    <t>ANESTH</t>
  </si>
  <si>
    <t>Anesthesiology</t>
  </si>
  <si>
    <t>ARC</t>
  </si>
  <si>
    <t>Animal Resource Center</t>
  </si>
  <si>
    <t>ATHL</t>
  </si>
  <si>
    <t>BIOCHM</t>
  </si>
  <si>
    <t>Biochemistry</t>
  </si>
  <si>
    <t>BIOLIB</t>
  </si>
  <si>
    <t>Biomedical Library</t>
  </si>
  <si>
    <t>BUDGET</t>
  </si>
  <si>
    <t>Budget and Planning</t>
  </si>
  <si>
    <t>CFMED</t>
  </si>
  <si>
    <t>CLGRNT</t>
  </si>
  <si>
    <t xml:space="preserve">Second College Grant </t>
  </si>
  <si>
    <t>COMPUT</t>
  </si>
  <si>
    <t>Computing Services</t>
  </si>
  <si>
    <t>CONTRL</t>
  </si>
  <si>
    <t>Controllers Office</t>
  </si>
  <si>
    <t>CRC</t>
  </si>
  <si>
    <t>Clinical Research Center</t>
  </si>
  <si>
    <t>DCARD</t>
  </si>
  <si>
    <t>Dartmouth Card Office</t>
  </si>
  <si>
    <t>DCCCC</t>
  </si>
  <si>
    <t>DEVEL</t>
  </si>
  <si>
    <t>Development</t>
  </si>
  <si>
    <t>DICKEY</t>
  </si>
  <si>
    <t>Dickey Center</t>
  </si>
  <si>
    <t>DICKSH</t>
  </si>
  <si>
    <t>Dicks House</t>
  </si>
  <si>
    <t>DINING</t>
  </si>
  <si>
    <t>Dining</t>
  </si>
  <si>
    <t>DOFCOL</t>
  </si>
  <si>
    <t>Dean of College</t>
  </si>
  <si>
    <t>DOFFAC</t>
  </si>
  <si>
    <t xml:space="preserve">Dean of Faculty </t>
  </si>
  <si>
    <t>EHS</t>
  </si>
  <si>
    <t>Environmental Health and Safety</t>
  </si>
  <si>
    <t>EMFAC</t>
  </si>
  <si>
    <t>Electron Microscope</t>
  </si>
  <si>
    <t>EVP</t>
  </si>
  <si>
    <t>EVP Central</t>
  </si>
  <si>
    <t>FINAID</t>
  </si>
  <si>
    <t>Financial Aid Office</t>
  </si>
  <si>
    <t>FOM</t>
  </si>
  <si>
    <t>GENCOU</t>
  </si>
  <si>
    <t>General Counsel Office</t>
  </si>
  <si>
    <t>GENETC</t>
  </si>
  <si>
    <t>Genetics</t>
  </si>
  <si>
    <t>HANINN</t>
  </si>
  <si>
    <t>Hanover Inn</t>
  </si>
  <si>
    <t>HCC</t>
  </si>
  <si>
    <t>Hanover Country Club</t>
  </si>
  <si>
    <t>HOOD</t>
  </si>
  <si>
    <t>Hood Museum</t>
  </si>
  <si>
    <t>HOP</t>
  </si>
  <si>
    <t>Hopkins Center</t>
  </si>
  <si>
    <t>HR</t>
  </si>
  <si>
    <t>Human Resources</t>
  </si>
  <si>
    <t>INSRCH</t>
  </si>
  <si>
    <t xml:space="preserve">Institutional Research </t>
  </si>
  <si>
    <t>INTNTL</t>
  </si>
  <si>
    <t>International Office</t>
  </si>
  <si>
    <t>INVEST</t>
  </si>
  <si>
    <t>Investment Office</t>
  </si>
  <si>
    <t>ISTS</t>
  </si>
  <si>
    <t>LIBRY</t>
  </si>
  <si>
    <t>Library</t>
  </si>
  <si>
    <t>MEDICN</t>
  </si>
  <si>
    <t>Medicine</t>
  </si>
  <si>
    <t>MICROB</t>
  </si>
  <si>
    <t>Microbiology and Immunology</t>
  </si>
  <si>
    <t>MINARY</t>
  </si>
  <si>
    <t>Minary Center</t>
  </si>
  <si>
    <t>MONTG</t>
  </si>
  <si>
    <t xml:space="preserve">Montgomery Endowment </t>
  </si>
  <si>
    <t>MORTON</t>
  </si>
  <si>
    <t>Morton Farm</t>
  </si>
  <si>
    <t>NCCC</t>
  </si>
  <si>
    <t>NEURO</t>
  </si>
  <si>
    <t>Neuroscience</t>
  </si>
  <si>
    <t>OBGYN</t>
  </si>
  <si>
    <t>Obstetrics and Gynecology</t>
  </si>
  <si>
    <t>OPO</t>
  </si>
  <si>
    <t>Outdoor Programs</t>
  </si>
  <si>
    <t>ORTHOP</t>
  </si>
  <si>
    <t xml:space="preserve">Orthopaedics </t>
  </si>
  <si>
    <t>OSP</t>
  </si>
  <si>
    <t>Office of Sponsored Projects</t>
  </si>
  <si>
    <t>PARK</t>
  </si>
  <si>
    <t>Parking Operations</t>
  </si>
  <si>
    <t>PATHOL</t>
  </si>
  <si>
    <t>Pathology</t>
  </si>
  <si>
    <t>PDC</t>
  </si>
  <si>
    <t>Planning Design and Construction</t>
  </si>
  <si>
    <t>PEDIAT</t>
  </si>
  <si>
    <t>Pediatrics</t>
  </si>
  <si>
    <t>PHATOX</t>
  </si>
  <si>
    <t>Pharmacology and Toxicology</t>
  </si>
  <si>
    <t>PHYSIO</t>
  </si>
  <si>
    <t>Physiology</t>
  </si>
  <si>
    <t>PRES</t>
  </si>
  <si>
    <t>President Office</t>
  </si>
  <si>
    <t>PROCUR</t>
  </si>
  <si>
    <t>Procurement</t>
  </si>
  <si>
    <t>PROV</t>
  </si>
  <si>
    <t xml:space="preserve">Provost Admin </t>
  </si>
  <si>
    <t>PSYCH</t>
  </si>
  <si>
    <t>Psychiatry</t>
  </si>
  <si>
    <t>PUBAFF</t>
  </si>
  <si>
    <t>Public Affairs</t>
  </si>
  <si>
    <t>RADIOL</t>
  </si>
  <si>
    <t>Radiology</t>
  </si>
  <si>
    <t>RASSIA</t>
  </si>
  <si>
    <t>Rassias Foundation</t>
  </si>
  <si>
    <t>REO</t>
  </si>
  <si>
    <t>Real Estate Office</t>
  </si>
  <si>
    <t>RESLIF</t>
  </si>
  <si>
    <t>Residential Life</t>
  </si>
  <si>
    <t>RHO</t>
  </si>
  <si>
    <t>Rental Housing Office</t>
  </si>
  <si>
    <t>RISKMG</t>
  </si>
  <si>
    <t>Risk Management</t>
  </si>
  <si>
    <t>SAFSEC</t>
  </si>
  <si>
    <t>Safety and Security</t>
  </si>
  <si>
    <t>SKIWAY</t>
  </si>
  <si>
    <t>Dartmouth Skiway</t>
  </si>
  <si>
    <t>STUEMP</t>
  </si>
  <si>
    <t>Student Employment Office</t>
  </si>
  <si>
    <t>STULIF</t>
  </si>
  <si>
    <t xml:space="preserve">Office of Student Life </t>
  </si>
  <si>
    <t>SURGRY</t>
  </si>
  <si>
    <t>Surgery</t>
  </si>
  <si>
    <t>TCKDIN</t>
  </si>
  <si>
    <t>Tuck Dining</t>
  </si>
  <si>
    <t>TCKRES</t>
  </si>
  <si>
    <t>Tuck Residence Halls</t>
  </si>
  <si>
    <t>TECH</t>
  </si>
  <si>
    <t xml:space="preserve">Technical Services </t>
  </si>
  <si>
    <t>THAYER</t>
  </si>
  <si>
    <t>TUCK</t>
  </si>
  <si>
    <t>TUCKER</t>
  </si>
  <si>
    <t xml:space="preserve">Tucker Foundation </t>
  </si>
  <si>
    <t>UPNE</t>
  </si>
  <si>
    <t>Dean of the Faculty</t>
  </si>
  <si>
    <t>Provost</t>
  </si>
  <si>
    <t>President</t>
  </si>
  <si>
    <t>Approved Budget - Summary:</t>
  </si>
  <si>
    <t>CIP CONST Site Work</t>
  </si>
  <si>
    <t>CIP CONST Fixed Equip and Carpet</t>
  </si>
  <si>
    <t>CIP CONST Demolition New Purchase</t>
  </si>
  <si>
    <t>CIP CONST Asbestos Removal</t>
  </si>
  <si>
    <t>CIP CONST FO&amp;M Charges</t>
  </si>
  <si>
    <t>CIP CONST FO&amp;M Labor</t>
  </si>
  <si>
    <t>CIP CONST FO&amp;M Materials</t>
  </si>
  <si>
    <t>CIP A E Architect</t>
  </si>
  <si>
    <t>CIP A E Civil Engineer</t>
  </si>
  <si>
    <t>CIP A E Landscaping</t>
  </si>
  <si>
    <t>CIP A E MEP Engineer</t>
  </si>
  <si>
    <t>CIP A E Traffic consultant</t>
  </si>
  <si>
    <t>CIP A E Testing and Inspection</t>
  </si>
  <si>
    <t>CIP A E Environmental Engineer</t>
  </si>
  <si>
    <t>CIP A E Structural Engineer</t>
  </si>
  <si>
    <t>CIP A E PreConstruction Services</t>
  </si>
  <si>
    <t>CIP A E Misc Consultant</t>
  </si>
  <si>
    <t>CIP A E FO&amp;M Engineering</t>
  </si>
  <si>
    <t>CIP ADMIN Miscellaneous</t>
  </si>
  <si>
    <t>CIP ADMIN Internal Fees</t>
  </si>
  <si>
    <t>CIP ADMIN Legal</t>
  </si>
  <si>
    <t>CIP ADMIN Builders Risk Ins</t>
  </si>
  <si>
    <t>CIP ADMIN Impact &amp; Permit Fees</t>
  </si>
  <si>
    <t>CIP ADMIN Taxes</t>
  </si>
  <si>
    <t>CIP OTHR Capitalized Int Exp</t>
  </si>
  <si>
    <t>CIP OTHR Other Internal Charges</t>
  </si>
  <si>
    <t>NONOP NONCAP Equipment Rental</t>
  </si>
  <si>
    <t>NONOP NONCAP Moving and Storage</t>
  </si>
  <si>
    <t>NONOP NONCAP Photocopy Printing</t>
  </si>
  <si>
    <t>NONOP NONCAP Phone</t>
  </si>
  <si>
    <t>NONOP NONCAP Postage</t>
  </si>
  <si>
    <t>NONOP NONCAP Travel Conference Meal</t>
  </si>
  <si>
    <t>NONOP NONCAP Other Expenditures</t>
  </si>
  <si>
    <t>NONOP NONCAP Internal Charges</t>
  </si>
  <si>
    <t>NONOP NONCAP Internal Admin Fees</t>
  </si>
  <si>
    <t>Capitalized and Depreciated</t>
  </si>
  <si>
    <t>Expensed</t>
  </si>
  <si>
    <t>Total Capital (including fixed equip.)</t>
  </si>
  <si>
    <t>Total Non-Capital</t>
  </si>
  <si>
    <t>1721 - 1804, excluding 1724</t>
  </si>
  <si>
    <t>5471 - 5487</t>
  </si>
  <si>
    <t>LEVEL 1 - UNRESTRICTED</t>
  </si>
  <si>
    <t>LEVEL 2 - DESIGNATED</t>
  </si>
  <si>
    <t>LEVEL 3 - FACILITY</t>
  </si>
  <si>
    <t>LEVEL 4 - CONSTRUCTED ASSET</t>
  </si>
  <si>
    <t>LEVEL 5 -  new cip account</t>
  </si>
  <si>
    <t>LEVEL 1 - NON OPERATING ACTIVITIES</t>
  </si>
  <si>
    <t>LEVEL 2 - NON OPERATING ACTIVITIES</t>
  </si>
  <si>
    <t>LEVEL 3 - NON OPERATING PLANT</t>
  </si>
  <si>
    <t>LEVEL 4 - CONSTRUCTION IN PROGRESS</t>
  </si>
  <si>
    <t>LEVEL 5 - new cip account</t>
  </si>
  <si>
    <t>GL String     or    Org &amp; Funding</t>
  </si>
  <si>
    <t>Endowment Projects</t>
  </si>
  <si>
    <t>NA</t>
  </si>
  <si>
    <t>Endowment Activities</t>
  </si>
  <si>
    <t>ENDOWM</t>
  </si>
  <si>
    <t>E2ENDM</t>
  </si>
  <si>
    <t>E3ENEN</t>
  </si>
  <si>
    <t>EWENEA</t>
  </si>
  <si>
    <t>810000-810499</t>
  </si>
  <si>
    <t>BOARD</t>
  </si>
  <si>
    <t>FASB</t>
  </si>
  <si>
    <t>Non Acad CIP Capital Central</t>
  </si>
  <si>
    <t>project funded by Central</t>
  </si>
  <si>
    <t>Non Acad CIP Capital Dean</t>
  </si>
  <si>
    <t>project funded by Prof Schools</t>
  </si>
  <si>
    <t>Non Acad CIP Capital Dept</t>
  </si>
  <si>
    <t>project funded by College Depts</t>
  </si>
  <si>
    <t>Non Acad CIP Capital Aux</t>
  </si>
  <si>
    <t>project funded by Auxiliaries</t>
  </si>
  <si>
    <t>UCAP</t>
  </si>
  <si>
    <t>capital project - negative funding balance until funded by transfer in</t>
  </si>
  <si>
    <t>UFAC</t>
  </si>
  <si>
    <t>unrestricted reserve for facility projects</t>
  </si>
  <si>
    <t>UOPS</t>
  </si>
  <si>
    <t>unrestricted reserve to fund operations</t>
  </si>
  <si>
    <t>Registrar</t>
  </si>
  <si>
    <t>entity 21</t>
  </si>
  <si>
    <t>Non Acad CIP Capital Athletics</t>
  </si>
  <si>
    <t>project funded by Athletics</t>
  </si>
  <si>
    <t>fabrication</t>
  </si>
  <si>
    <t xml:space="preserve">NONOP NONCAP Demolition </t>
  </si>
  <si>
    <t>NONOP NONCAP IntnlEquip 2500-24999</t>
  </si>
  <si>
    <t>NONOP NONCAP Supplies</t>
  </si>
  <si>
    <t xml:space="preserve">NONOP NONCAP Intnl Equip under 2500 </t>
  </si>
  <si>
    <t>NONOP NONCAP Hazard Waste Removal</t>
  </si>
  <si>
    <t>NONOP NONCAP Capital Lease Int Loan</t>
  </si>
  <si>
    <t>CIP ADMIN Utilities</t>
  </si>
  <si>
    <t>CIP ADMIN FO&amp;M Utilities</t>
  </si>
  <si>
    <t>CIP A E Outside Project Mngmnt</t>
  </si>
  <si>
    <t>CIP A E Internal Project Management</t>
  </si>
  <si>
    <t>CIP A E Owner Representative</t>
  </si>
  <si>
    <t>CIP A E Geotechnical Engineeer</t>
  </si>
  <si>
    <t>CIP A E Cost Estimator</t>
  </si>
  <si>
    <t>CIP CONST Materials Stockrooms</t>
  </si>
  <si>
    <t>CIP CONST Landscaping Material</t>
  </si>
  <si>
    <t>CIP CONST Furniture Appliances</t>
  </si>
  <si>
    <t>CIP CONST Miscellaneous</t>
  </si>
  <si>
    <t>CIP CONST Building</t>
  </si>
  <si>
    <t>Original Budget</t>
  </si>
  <si>
    <t>(6)</t>
  </si>
  <si>
    <t>(5)</t>
  </si>
  <si>
    <t>(4)</t>
  </si>
  <si>
    <t>Original Amount</t>
  </si>
  <si>
    <t>Total Budget - Should match total funding</t>
  </si>
  <si>
    <t xml:space="preserve">Source or Funding Segment Value:              </t>
  </si>
  <si>
    <t>Reason for change:</t>
  </si>
  <si>
    <t>Fund Yr.</t>
  </si>
  <si>
    <t>DESCRIPTIONS</t>
  </si>
  <si>
    <t>NC4C-Central</t>
  </si>
  <si>
    <t>NC4D-Prof Schools</t>
  </si>
  <si>
    <t>NC4P College Depts</t>
  </si>
  <si>
    <t>NC4X Auxiliaries</t>
  </si>
  <si>
    <t>NC4A-Athletics</t>
  </si>
  <si>
    <t xml:space="preserve">Institutional </t>
  </si>
  <si>
    <t>CIP AE Accousitcal Consultant</t>
  </si>
  <si>
    <t>CIP OTHR Contingency</t>
  </si>
  <si>
    <t>CIP OTHR Software Purch Customize</t>
  </si>
  <si>
    <t xml:space="preserve">PROJECT NAME:  </t>
  </si>
  <si>
    <t>FUNDING</t>
  </si>
  <si>
    <t>ACTIVITY</t>
  </si>
  <si>
    <t>CIP CONST Fixe Equip 5 Years</t>
  </si>
  <si>
    <t>CIP CONST Fixe Equip 10 Years</t>
  </si>
  <si>
    <t>CIP CONST Fixe Equip 15 Years</t>
  </si>
  <si>
    <t>CIP CONST Fixe Equip 20 Years</t>
  </si>
  <si>
    <t>CIP CONST Mechanical Contractor</t>
  </si>
  <si>
    <t>CIP CONST Electrical Contractor</t>
  </si>
  <si>
    <t>CIP CONST Painting Contractor</t>
  </si>
  <si>
    <t>CIP CONST Plumbing Contractor</t>
  </si>
  <si>
    <t>ORIG PROJ DATE:</t>
  </si>
  <si>
    <t xml:space="preserve">Total Funding - </t>
  </si>
  <si>
    <t xml:space="preserve">PROJECT BUDGET:  </t>
  </si>
  <si>
    <t xml:space="preserve"> If Modifying:  COPY &amp; paste=====&gt;</t>
  </si>
  <si>
    <t>APPROVED FUNDING:</t>
  </si>
  <si>
    <t xml:space="preserve"> If Modifying:  COPY &amp; Paste=====&gt;</t>
  </si>
  <si>
    <t>Geisel</t>
  </si>
  <si>
    <t>Advancement</t>
  </si>
  <si>
    <t>Geisel School of Medicine</t>
  </si>
  <si>
    <t>ADVANCE</t>
  </si>
  <si>
    <t>GEISEL</t>
  </si>
  <si>
    <t xml:space="preserve">     =====&gt;</t>
  </si>
  <si>
    <t xml:space="preserve">     =====&gt; </t>
  </si>
  <si>
    <t>PLEASE COPY AND PASTE ALL ORIGINAL INFORMATION BELOW WHEN REVISING======&gt;</t>
  </si>
  <si>
    <t>Original</t>
  </si>
  <si>
    <t>Revision 1</t>
  </si>
  <si>
    <t>Revision 3</t>
  </si>
  <si>
    <t>Revision 2</t>
  </si>
  <si>
    <t>Revision 4</t>
  </si>
  <si>
    <t>Revision 5</t>
  </si>
  <si>
    <t>Revision 6</t>
  </si>
  <si>
    <t xml:space="preserve">Revision Date:    </t>
  </si>
  <si>
    <t>COPY OF:</t>
  </si>
  <si>
    <t xml:space="preserve">Funding - Budget (Should Equal 0) </t>
  </si>
  <si>
    <t>Funding - Budget  (Should equal 0)</t>
  </si>
  <si>
    <t>CIP CONST Moveable Equip (Incl. Fabrication)</t>
  </si>
  <si>
    <t>Project Name:</t>
  </si>
  <si>
    <t>Project Description:</t>
  </si>
  <si>
    <t>Start Date:</t>
  </si>
  <si>
    <t>End Date:</t>
  </si>
  <si>
    <t>Disposal Information:</t>
  </si>
  <si>
    <t>SIGNATURES</t>
  </si>
  <si>
    <t>Purpose:  To approve the reasonableness of fundraising plan for gift-funded projects.</t>
  </si>
  <si>
    <t>Purpose:  To approve CIP set up</t>
  </si>
  <si>
    <t xml:space="preserve">Project Manager: Approval received </t>
  </si>
  <si>
    <t>Dollar thresholds apply to the cumulative cost of the project, including any cost overruns. </t>
  </si>
  <si>
    <t>CIP A E Commissioning</t>
  </si>
  <si>
    <t xml:space="preserve">Purpose:  To approve the project scope and funding in accordance with capital funding guidelines.  </t>
  </si>
  <si>
    <t>003</t>
  </si>
  <si>
    <t>New Funding (35 char):</t>
  </si>
  <si>
    <t>PROJECT INFORMATION</t>
  </si>
  <si>
    <t>PROJECT APPROVALS</t>
  </si>
  <si>
    <t>Account Resp Person:</t>
  </si>
  <si>
    <t>Location:</t>
  </si>
  <si>
    <t>CIP Budget and Funding Form</t>
  </si>
  <si>
    <t>PROJECT BUDGET AND FUNDING SUMMARY</t>
  </si>
  <si>
    <t>Ent</t>
  </si>
  <si>
    <t>Subact</t>
  </si>
  <si>
    <t>The fields below pertain to construction projects; can be left blank for IT projects</t>
  </si>
  <si>
    <t>Project Manager completes summary information:</t>
  </si>
  <si>
    <r>
      <rPr>
        <b/>
        <sz val="10"/>
        <rFont val="Arial"/>
        <family val="2"/>
      </rPr>
      <t>Any new or emergent projects that are not included in the capital budget must be approved in accordance with Dartmouth's Signature and Requisition Authority Policy.</t>
    </r>
    <r>
      <rPr>
        <sz val="10"/>
        <rFont val="Arial"/>
        <family val="2"/>
      </rPr>
      <t xml:space="preserve">  </t>
    </r>
    <r>
      <rPr>
        <b/>
        <sz val="10"/>
        <color rgb="FFFF0000"/>
        <rFont val="Arial"/>
        <family val="2"/>
      </rPr>
      <t>The Project Manager should complete the information above and the Budget and Funding tab, and submit the file to applicable staff</t>
    </r>
    <r>
      <rPr>
        <sz val="10"/>
        <rFont val="Arial"/>
        <family val="2"/>
      </rPr>
      <t>, who will then obtain the appropriate signatures/approvals. Approvers may provide authorization via e-mail, rather than physically sign this document.</t>
    </r>
  </si>
  <si>
    <t>VP- Campus Svcs (or VP of IT for IT Projects); Projects $50K-$300K:</t>
  </si>
  <si>
    <t>EVP; Projects $300K - $1M:</t>
  </si>
  <si>
    <t>President; Projects $1M - $3M:</t>
  </si>
  <si>
    <t>Divisional VP/ Project Sponsor or delegate:</t>
  </si>
  <si>
    <t>Development Office (if funding from gifts):</t>
  </si>
  <si>
    <t>http://www.dartmouth.edu/~control/policies/signature-authority.html</t>
  </si>
  <si>
    <t>See Appendix E</t>
  </si>
  <si>
    <t>Signature Policy:</t>
  </si>
  <si>
    <t>Original Budget - SA 0000</t>
  </si>
  <si>
    <t>Original Budget - SA xxxx</t>
  </si>
  <si>
    <t>Gross Square Footage:</t>
  </si>
  <si>
    <t>Capital Budget ID Number:</t>
  </si>
  <si>
    <t>CIP A E Geotechnical Engineer</t>
  </si>
  <si>
    <t>NONOP NONCAP Lease Capital Interest</t>
  </si>
  <si>
    <t>NONOP NONCAP Waste Removal Recycle</t>
  </si>
  <si>
    <t>NONOP NONCAP Intnl Equip under 5000</t>
  </si>
  <si>
    <t>NONOP NONCAP Supplies Equip &lt;25000</t>
  </si>
  <si>
    <t>NONOP NONCAP Intnl Equip 5000-24999</t>
  </si>
  <si>
    <t>NONOP NONCAP Demolition</t>
  </si>
  <si>
    <t>NONOP NONCAP Cleaning Custodial</t>
  </si>
  <si>
    <t>NONOP NONCAP FOM Labor</t>
  </si>
  <si>
    <t>NONOP NONCAP FOM Materials</t>
  </si>
  <si>
    <t>NONOP NONCAP FOM Utilities</t>
  </si>
  <si>
    <t>CIP CONST General Contractor</t>
  </si>
  <si>
    <t>CIP CONST Other Misc Contractors</t>
  </si>
  <si>
    <t>CIP CONST Furniture</t>
  </si>
  <si>
    <t>CIP CONST Landscaping</t>
  </si>
  <si>
    <t>CIP CONST Roofing</t>
  </si>
  <si>
    <t>CIP CONST Fixed Equip 5 Years</t>
  </si>
  <si>
    <t>CIP CONST Fixed Equip 10 Years</t>
  </si>
  <si>
    <t>CIP CONST Fixed Equip 15 Years</t>
  </si>
  <si>
    <t>CIP CONST Fixed Equip 20 Years</t>
  </si>
  <si>
    <t>CIP A E Code Consultant</t>
  </si>
  <si>
    <t>CIP A E Internal Project Mgmt</t>
  </si>
  <si>
    <t>CIP A E Outside Project Mgmt</t>
  </si>
  <si>
    <t>CIP A E Acoustical Consultant</t>
  </si>
  <si>
    <t>CIP ADMIN Internal Utilities</t>
  </si>
  <si>
    <t>CIP ADMIN External Utilities</t>
  </si>
  <si>
    <t>PM, Please complete the tab "Budget and Funding Form"</t>
  </si>
  <si>
    <t>New Activity (35 Char):</t>
  </si>
  <si>
    <t>New Subactivity(ies) if applicable:</t>
  </si>
  <si>
    <t>CIP ACCOUNT SET-UP FORM</t>
  </si>
  <si>
    <t>Revisions:  Only change what you need revised, any original information not revised should remain as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</si>
</sst>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#"/>
    <numFmt numFmtId="166" formatCode="0_);\(0\)"/>
    <numFmt numFmtId="167" formatCode="&quot;$&quot;#,##0"/>
    <numFmt numFmtId="168" formatCode="mm/dd/yy;@"/>
  </numFmts>
  <fonts count="63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eneva"/>
    </font>
    <font>
      <sz val="9"/>
      <name val="Geneva"/>
    </font>
    <font>
      <sz val="8"/>
      <name val="Geneva"/>
    </font>
    <font>
      <b/>
      <sz val="12"/>
      <name val="Geneva"/>
    </font>
    <font>
      <sz val="9"/>
      <color indexed="10"/>
      <name val="Geneva"/>
    </font>
    <font>
      <sz val="10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b/>
      <sz val="8"/>
      <color rgb="FF0066D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b/>
      <sz val="8"/>
      <color theme="5" tint="0.7999816888943144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theme="5" tint="0.79998168889431442"/>
      <name val="Arial"/>
      <family val="2"/>
    </font>
    <font>
      <sz val="10"/>
      <name val="Geneva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0"/>
      <color rgb="FF0066D6"/>
      <name val="Arial"/>
      <family val="2"/>
    </font>
    <font>
      <sz val="10"/>
      <color rgb="FF0066D6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9"/>
      <color theme="10"/>
      <name val="Geneva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9"/>
      <color rgb="FFFF0000"/>
      <name val="Arial"/>
      <family val="2"/>
    </font>
    <font>
      <sz val="10"/>
      <color theme="6" tint="-0.499984740745262"/>
      <name val="Arial"/>
      <family val="2"/>
    </font>
    <font>
      <sz val="9"/>
      <color rgb="FFFF0000"/>
      <name val="Arial"/>
      <family val="2"/>
    </font>
    <font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9"/>
      <color theme="5" tint="0.79998168889431442"/>
      <name val="Arial"/>
      <family val="2"/>
    </font>
    <font>
      <b/>
      <sz val="10"/>
      <color theme="0" tint="-0.14999847407452621"/>
      <name val="Arial"/>
      <family val="2"/>
    </font>
    <font>
      <sz val="10"/>
      <color theme="5" tint="0.7999816888943144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F8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auto="1"/>
      </right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142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32" fillId="6" borderId="0" applyNumberFormat="0" applyBorder="0" applyAlignment="0" applyProtection="0"/>
    <xf numFmtId="0" fontId="36" fillId="9" borderId="42" applyNumberFormat="0" applyAlignment="0" applyProtection="0"/>
    <xf numFmtId="0" fontId="38" fillId="10" borderId="45" applyNumberFormat="0" applyAlignment="0" applyProtection="0"/>
    <xf numFmtId="41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0" borderId="39" applyNumberFormat="0" applyFill="0" applyAlignment="0" applyProtection="0"/>
    <xf numFmtId="0" fontId="29" fillId="0" borderId="40" applyNumberFormat="0" applyFill="0" applyAlignment="0" applyProtection="0"/>
    <xf numFmtId="0" fontId="30" fillId="0" borderId="41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4" fillId="8" borderId="42" applyNumberFormat="0" applyAlignment="0" applyProtection="0"/>
    <xf numFmtId="0" fontId="37" fillId="0" borderId="44" applyNumberFormat="0" applyFill="0" applyAlignment="0" applyProtection="0"/>
    <xf numFmtId="0" fontId="33" fillId="7" borderId="0" applyNumberFormat="0" applyBorder="0" applyAlignment="0" applyProtection="0"/>
    <xf numFmtId="0" fontId="35" fillId="9" borderId="43" applyNumberFormat="0" applyAlignment="0" applyProtection="0"/>
    <xf numFmtId="0" fontId="41" fillId="0" borderId="46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0" fillId="0" borderId="7" xfId="0" applyBorder="1"/>
    <xf numFmtId="0" fontId="0" fillId="0" borderId="0" xfId="0" applyFill="1"/>
    <xf numFmtId="0" fontId="4" fillId="0" borderId="0" xfId="0" applyFont="1" applyFill="1"/>
    <xf numFmtId="0" fontId="7" fillId="0" borderId="0" xfId="0" applyFont="1"/>
    <xf numFmtId="0" fontId="9" fillId="0" borderId="0" xfId="3"/>
    <xf numFmtId="0" fontId="13" fillId="0" borderId="7" xfId="3" applyFont="1" applyBorder="1" applyAlignment="1">
      <alignment horizontal="center"/>
    </xf>
    <xf numFmtId="0" fontId="14" fillId="0" borderId="0" xfId="3" applyFont="1" applyFill="1" applyBorder="1" applyAlignment="1">
      <alignment vertical="top"/>
    </xf>
    <xf numFmtId="0" fontId="13" fillId="0" borderId="0" xfId="3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5" fillId="0" borderId="9" xfId="0" applyFont="1" applyBorder="1"/>
    <xf numFmtId="0" fontId="15" fillId="0" borderId="9" xfId="0" applyFont="1" applyBorder="1" applyAlignment="1">
      <alignment horizontal="left"/>
    </xf>
    <xf numFmtId="165" fontId="10" fillId="0" borderId="9" xfId="0" applyNumberFormat="1" applyFont="1" applyFill="1" applyBorder="1"/>
    <xf numFmtId="0" fontId="10" fillId="0" borderId="9" xfId="0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14" fontId="9" fillId="0" borderId="0" xfId="0" applyNumberFormat="1" applyFont="1" applyBorder="1" applyAlignment="1"/>
    <xf numFmtId="166" fontId="10" fillId="0" borderId="0" xfId="0" applyNumberFormat="1" applyFont="1" applyBorder="1"/>
    <xf numFmtId="166" fontId="10" fillId="0" borderId="0" xfId="0" applyNumberFormat="1" applyFont="1" applyBorder="1" applyAlignment="1">
      <alignment wrapText="1"/>
    </xf>
    <xf numFmtId="0" fontId="19" fillId="0" borderId="0" xfId="0" applyFont="1"/>
    <xf numFmtId="0" fontId="0" fillId="2" borderId="0" xfId="0" applyFill="1"/>
    <xf numFmtId="49" fontId="13" fillId="0" borderId="7" xfId="3" applyNumberFormat="1" applyFont="1" applyFill="1" applyBorder="1" applyAlignment="1">
      <alignment horizontal="center"/>
    </xf>
    <xf numFmtId="0" fontId="20" fillId="2" borderId="0" xfId="3" applyFont="1" applyFill="1"/>
    <xf numFmtId="0" fontId="4" fillId="2" borderId="0" xfId="0" applyFont="1" applyFill="1"/>
    <xf numFmtId="0" fontId="9" fillId="0" borderId="0" xfId="0" applyFont="1"/>
    <xf numFmtId="0" fontId="15" fillId="0" borderId="9" xfId="0" applyFont="1" applyFill="1" applyBorder="1" applyAlignment="1">
      <alignment horizontal="left" wrapText="1"/>
    </xf>
    <xf numFmtId="0" fontId="15" fillId="0" borderId="0" xfId="0" applyFont="1"/>
    <xf numFmtId="166" fontId="15" fillId="0" borderId="0" xfId="0" applyNumberFormat="1" applyFont="1" applyBorder="1"/>
    <xf numFmtId="166" fontId="15" fillId="0" borderId="0" xfId="0" applyNumberFormat="1" applyFont="1" applyBorder="1" applyAlignment="1">
      <alignment wrapText="1"/>
    </xf>
    <xf numFmtId="0" fontId="10" fillId="0" borderId="18" xfId="0" applyFont="1" applyBorder="1"/>
    <xf numFmtId="0" fontId="10" fillId="0" borderId="20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8" xfId="0" quotePrefix="1" applyFont="1" applyBorder="1" applyAlignment="1">
      <alignment horizontal="right"/>
    </xf>
    <xf numFmtId="0" fontId="10" fillId="0" borderId="19" xfId="0" applyFont="1" applyBorder="1"/>
    <xf numFmtId="0" fontId="10" fillId="0" borderId="20" xfId="0" applyFont="1" applyFill="1" applyBorder="1"/>
    <xf numFmtId="0" fontId="22" fillId="0" borderId="0" xfId="0" applyFont="1" applyBorder="1"/>
    <xf numFmtId="0" fontId="15" fillId="0" borderId="0" xfId="0" applyFont="1" applyFill="1" applyBorder="1" applyAlignment="1"/>
    <xf numFmtId="0" fontId="15" fillId="0" borderId="14" xfId="0" quotePrefix="1" applyFont="1" applyFill="1" applyBorder="1" applyAlignment="1">
      <alignment horizontal="right"/>
    </xf>
    <xf numFmtId="0" fontId="15" fillId="0" borderId="12" xfId="0" quotePrefix="1" applyFont="1" applyFill="1" applyBorder="1" applyAlignment="1">
      <alignment horizontal="right"/>
    </xf>
    <xf numFmtId="0" fontId="21" fillId="0" borderId="0" xfId="0" applyFont="1" applyBorder="1" applyAlignment="1">
      <alignment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Border="1" applyAlignment="1"/>
    <xf numFmtId="166" fontId="21" fillId="0" borderId="0" xfId="0" applyNumberFormat="1" applyFont="1" applyBorder="1"/>
    <xf numFmtId="166" fontId="21" fillId="0" borderId="0" xfId="0" applyNumberFormat="1" applyFont="1" applyBorder="1" applyAlignment="1">
      <alignment wrapText="1"/>
    </xf>
    <xf numFmtId="166" fontId="22" fillId="0" borderId="0" xfId="0" applyNumberFormat="1" applyFont="1" applyBorder="1" applyAlignment="1">
      <alignment wrapText="1"/>
    </xf>
    <xf numFmtId="166" fontId="22" fillId="0" borderId="0" xfId="0" applyNumberFormat="1" applyFont="1" applyBorder="1"/>
    <xf numFmtId="0" fontId="21" fillId="0" borderId="18" xfId="0" applyFont="1" applyBorder="1"/>
    <xf numFmtId="0" fontId="21" fillId="0" borderId="18" xfId="0" quotePrefix="1" applyFont="1" applyBorder="1" applyAlignment="1">
      <alignment horizontal="right"/>
    </xf>
    <xf numFmtId="0" fontId="21" fillId="0" borderId="0" xfId="0" quotePrefix="1" applyFont="1" applyBorder="1" applyAlignment="1"/>
    <xf numFmtId="0" fontId="22" fillId="0" borderId="18" xfId="0" applyFont="1" applyBorder="1"/>
    <xf numFmtId="0" fontId="22" fillId="0" borderId="20" xfId="0" applyFont="1" applyBorder="1"/>
    <xf numFmtId="0" fontId="21" fillId="0" borderId="0" xfId="0" applyFont="1" applyBorder="1"/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/>
    <xf numFmtId="0" fontId="15" fillId="0" borderId="0" xfId="0" applyFont="1" applyBorder="1"/>
    <xf numFmtId="0" fontId="10" fillId="0" borderId="19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18" xfId="0" quotePrefix="1" applyFont="1" applyBorder="1" applyAlignment="1"/>
    <xf numFmtId="43" fontId="10" fillId="0" borderId="22" xfId="1" applyFont="1" applyFill="1" applyBorder="1" applyAlignment="1">
      <alignment horizontal="left"/>
    </xf>
    <xf numFmtId="0" fontId="10" fillId="0" borderId="18" xfId="0" applyFont="1" applyFill="1" applyBorder="1"/>
    <xf numFmtId="0" fontId="22" fillId="4" borderId="29" xfId="0" applyFont="1" applyFill="1" applyBorder="1" applyAlignment="1"/>
    <xf numFmtId="0" fontId="21" fillId="0" borderId="29" xfId="0" applyFont="1" applyBorder="1"/>
    <xf numFmtId="0" fontId="21" fillId="0" borderId="29" xfId="0" applyFont="1" applyBorder="1" applyAlignment="1">
      <alignment horizontal="left"/>
    </xf>
    <xf numFmtId="0" fontId="21" fillId="0" borderId="29" xfId="0" quotePrefix="1" applyFont="1" applyFill="1" applyBorder="1" applyAlignment="1">
      <alignment horizontal="right"/>
    </xf>
    <xf numFmtId="0" fontId="22" fillId="0" borderId="29" xfId="0" applyFont="1" applyBorder="1"/>
    <xf numFmtId="0" fontId="21" fillId="0" borderId="29" xfId="0" applyFont="1" applyFill="1" applyBorder="1" applyAlignment="1">
      <alignment horizontal="center"/>
    </xf>
    <xf numFmtId="0" fontId="22" fillId="0" borderId="29" xfId="0" applyFont="1" applyFill="1" applyBorder="1"/>
    <xf numFmtId="165" fontId="22" fillId="0" borderId="29" xfId="0" applyNumberFormat="1" applyFont="1" applyFill="1" applyBorder="1"/>
    <xf numFmtId="165" fontId="21" fillId="0" borderId="29" xfId="0" applyNumberFormat="1" applyFont="1" applyFill="1" applyBorder="1" applyAlignment="1">
      <alignment horizontal="center"/>
    </xf>
    <xf numFmtId="0" fontId="21" fillId="0" borderId="29" xfId="0" applyFont="1" applyFill="1" applyBorder="1"/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/>
    <xf numFmtId="0" fontId="22" fillId="0" borderId="15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left"/>
    </xf>
    <xf numFmtId="0" fontId="22" fillId="0" borderId="19" xfId="0" applyFont="1" applyBorder="1"/>
    <xf numFmtId="0" fontId="22" fillId="0" borderId="19" xfId="0" applyFont="1" applyFill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18" xfId="0" quotePrefix="1" applyFont="1" applyBorder="1" applyAlignment="1"/>
    <xf numFmtId="43" fontId="22" fillId="0" borderId="30" xfId="1" applyFont="1" applyFill="1" applyBorder="1" applyAlignment="1">
      <alignment horizontal="left"/>
    </xf>
    <xf numFmtId="0" fontId="21" fillId="0" borderId="31" xfId="0" applyFont="1" applyBorder="1"/>
    <xf numFmtId="0" fontId="18" fillId="0" borderId="0" xfId="0" applyFont="1" applyFill="1" applyBorder="1"/>
    <xf numFmtId="0" fontId="24" fillId="0" borderId="15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/>
    </xf>
    <xf numFmtId="14" fontId="25" fillId="0" borderId="0" xfId="0" applyNumberFormat="1" applyFont="1" applyBorder="1" applyAlignment="1"/>
    <xf numFmtId="0" fontId="24" fillId="0" borderId="0" xfId="0" applyFont="1"/>
    <xf numFmtId="0" fontId="26" fillId="0" borderId="0" xfId="0" applyFont="1" applyFill="1"/>
    <xf numFmtId="0" fontId="26" fillId="0" borderId="0" xfId="0" applyFont="1" applyFill="1" applyBorder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15" fillId="0" borderId="18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vertical="top" wrapText="1"/>
    </xf>
    <xf numFmtId="0" fontId="15" fillId="0" borderId="18" xfId="0" applyFont="1" applyFill="1" applyBorder="1" applyAlignment="1">
      <alignment vertical="top"/>
    </xf>
    <xf numFmtId="0" fontId="15" fillId="0" borderId="18" xfId="0" applyFont="1" applyFill="1" applyBorder="1" applyAlignment="1"/>
    <xf numFmtId="0" fontId="10" fillId="0" borderId="18" xfId="0" applyFont="1" applyFill="1" applyBorder="1" applyAlignment="1">
      <alignment horizontal="left"/>
    </xf>
    <xf numFmtId="0" fontId="21" fillId="0" borderId="18" xfId="0" applyFont="1" applyFill="1" applyBorder="1" applyAlignment="1">
      <alignment vertical="top"/>
    </xf>
    <xf numFmtId="0" fontId="22" fillId="0" borderId="18" xfId="0" applyFont="1" applyFill="1" applyBorder="1"/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 applyFill="1" applyBorder="1"/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top"/>
    </xf>
    <xf numFmtId="0" fontId="0" fillId="2" borderId="0" xfId="0" applyFill="1" applyBorder="1"/>
    <xf numFmtId="0" fontId="15" fillId="0" borderId="9" xfId="0" applyFont="1" applyFill="1" applyBorder="1" applyAlignment="1">
      <alignment horizontal="left"/>
    </xf>
    <xf numFmtId="0" fontId="10" fillId="0" borderId="15" xfId="0" applyFont="1" applyBorder="1"/>
    <xf numFmtId="0" fontId="15" fillId="0" borderId="47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/>
    <xf numFmtId="0" fontId="9" fillId="2" borderId="4" xfId="0" applyFont="1" applyFill="1" applyBorder="1"/>
    <xf numFmtId="0" fontId="19" fillId="2" borderId="0" xfId="0" applyFont="1" applyFill="1" applyBorder="1" applyAlignment="1" applyProtection="1"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49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164" fontId="9" fillId="35" borderId="0" xfId="1" applyNumberFormat="1" applyFont="1" applyFill="1" applyBorder="1" applyProtection="1"/>
    <xf numFmtId="164" fontId="49" fillId="0" borderId="0" xfId="1" applyNumberFormat="1" applyFont="1" applyFill="1" applyBorder="1"/>
    <xf numFmtId="164" fontId="4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>
      <protection locked="0"/>
    </xf>
    <xf numFmtId="164" fontId="49" fillId="0" borderId="0" xfId="1" quotePrefix="1" applyNumberFormat="1" applyFont="1" applyFill="1" applyBorder="1" applyProtection="1">
      <protection locked="0"/>
    </xf>
    <xf numFmtId="164" fontId="9" fillId="35" borderId="11" xfId="1" applyNumberFormat="1" applyFont="1" applyFill="1" applyBorder="1" applyProtection="1"/>
    <xf numFmtId="0" fontId="49" fillId="0" borderId="0" xfId="0" applyFont="1" applyBorder="1" applyAlignment="1">
      <alignment horizontal="left"/>
    </xf>
    <xf numFmtId="44" fontId="9" fillId="35" borderId="0" xfId="2" applyFont="1" applyFill="1" applyBorder="1" applyAlignment="1" applyProtection="1">
      <alignment horizontal="left"/>
      <protection locked="0"/>
    </xf>
    <xf numFmtId="0" fontId="9" fillId="35" borderId="0" xfId="0" applyFont="1" applyFill="1" applyBorder="1" applyAlignment="1" applyProtection="1">
      <alignment horizontal="left"/>
      <protection locked="0"/>
    </xf>
    <xf numFmtId="0" fontId="49" fillId="35" borderId="0" xfId="0" applyFont="1" applyFill="1" applyBorder="1" applyAlignment="1" applyProtection="1">
      <alignment horizontal="left"/>
      <protection locked="0"/>
    </xf>
    <xf numFmtId="44" fontId="9" fillId="35" borderId="0" xfId="0" applyNumberFormat="1" applyFont="1" applyFill="1" applyBorder="1" applyAlignment="1" applyProtection="1">
      <alignment horizontal="left"/>
      <protection locked="0"/>
    </xf>
    <xf numFmtId="0" fontId="9" fillId="35" borderId="0" xfId="0" applyFont="1" applyFill="1" applyProtection="1">
      <protection locked="0"/>
    </xf>
    <xf numFmtId="44" fontId="9" fillId="35" borderId="0" xfId="0" applyNumberFormat="1" applyFont="1" applyFill="1" applyBorder="1" applyAlignment="1" applyProtection="1">
      <protection locked="0"/>
    </xf>
    <xf numFmtId="0" fontId="9" fillId="0" borderId="0" xfId="0" applyFont="1" applyFill="1"/>
    <xf numFmtId="0" fontId="9" fillId="0" borderId="7" xfId="0" applyFont="1" applyFill="1" applyBorder="1"/>
    <xf numFmtId="0" fontId="50" fillId="0" borderId="0" xfId="0" applyFont="1" applyBorder="1" applyAlignment="1">
      <alignment horizontal="left"/>
    </xf>
    <xf numFmtId="0" fontId="9" fillId="35" borderId="0" xfId="0" applyFont="1" applyFill="1" applyBorder="1" applyProtection="1">
      <protection locked="0"/>
    </xf>
    <xf numFmtId="0" fontId="9" fillId="2" borderId="0" xfId="0" applyFont="1" applyFill="1" applyBorder="1" applyAlignment="1"/>
    <xf numFmtId="0" fontId="0" fillId="2" borderId="5" xfId="0" applyFill="1" applyBorder="1"/>
    <xf numFmtId="0" fontId="0" fillId="0" borderId="0" xfId="0" applyAlignment="1">
      <alignment horizontal="left" indent="1"/>
    </xf>
    <xf numFmtId="0" fontId="47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8" fillId="0" borderId="0" xfId="0" applyFont="1" applyBorder="1" applyAlignment="1">
      <alignment horizontal="left" indent="1"/>
    </xf>
    <xf numFmtId="0" fontId="48" fillId="0" borderId="0" xfId="0" applyFont="1" applyBorder="1" applyAlignment="1" applyProtection="1">
      <alignment horizontal="left" indent="1"/>
      <protection locked="0"/>
    </xf>
    <xf numFmtId="0" fontId="9" fillId="0" borderId="0" xfId="0" applyFont="1" applyBorder="1" applyAlignment="1" applyProtection="1">
      <alignment horizontal="left" indent="1"/>
      <protection locked="0"/>
    </xf>
    <xf numFmtId="0" fontId="9" fillId="35" borderId="0" xfId="0" quotePrefix="1" applyNumberFormat="1" applyFont="1" applyFill="1" applyBorder="1" applyAlignment="1" applyProtection="1">
      <alignment horizontal="left" indent="1"/>
      <protection locked="0"/>
    </xf>
    <xf numFmtId="0" fontId="9" fillId="35" borderId="0" xfId="2" quotePrefix="1" applyNumberFormat="1" applyFont="1" applyFill="1" applyBorder="1" applyAlignment="1" applyProtection="1">
      <alignment horizontal="left" indent="1"/>
      <protection locked="0"/>
    </xf>
    <xf numFmtId="0" fontId="19" fillId="0" borderId="0" xfId="0" applyFont="1" applyFill="1" applyAlignment="1">
      <alignment horizontal="left" vertical="center" indent="1"/>
    </xf>
    <xf numFmtId="0" fontId="9" fillId="0" borderId="7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2" borderId="9" xfId="0" quotePrefix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left"/>
    </xf>
    <xf numFmtId="0" fontId="45" fillId="0" borderId="0" xfId="0" applyFont="1"/>
    <xf numFmtId="0" fontId="53" fillId="0" borderId="0" xfId="1422" applyFont="1" applyAlignment="1">
      <alignment horizontal="left" vertical="center" indent="1"/>
    </xf>
    <xf numFmtId="0" fontId="45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right" vertical="top" wrapText="1"/>
    </xf>
    <xf numFmtId="43" fontId="10" fillId="0" borderId="0" xfId="1" applyFont="1" applyFill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21" fillId="0" borderId="18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22" xfId="0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Fill="1" applyBorder="1" applyAlignment="1">
      <alignment horizontal="left"/>
    </xf>
    <xf numFmtId="0" fontId="14" fillId="0" borderId="0" xfId="0" applyFont="1"/>
    <xf numFmtId="168" fontId="56" fillId="35" borderId="48" xfId="0" applyNumberFormat="1" applyFont="1" applyFill="1" applyBorder="1" applyAlignment="1">
      <alignment horizontal="left" vertical="center" wrapText="1"/>
    </xf>
    <xf numFmtId="0" fontId="56" fillId="35" borderId="9" xfId="0" applyFont="1" applyFill="1" applyBorder="1" applyAlignment="1">
      <alignment horizontal="left"/>
    </xf>
    <xf numFmtId="0" fontId="57" fillId="0" borderId="0" xfId="0" applyFont="1"/>
    <xf numFmtId="0" fontId="20" fillId="35" borderId="9" xfId="0" applyFont="1" applyFill="1" applyBorder="1" applyAlignment="1">
      <alignment horizontal="left"/>
    </xf>
    <xf numFmtId="0" fontId="20" fillId="35" borderId="1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55" fillId="0" borderId="0" xfId="0" applyFont="1" applyFill="1" applyBorder="1" applyAlignment="1">
      <alignment horizontal="center" vertical="center"/>
    </xf>
    <xf numFmtId="0" fontId="45" fillId="36" borderId="9" xfId="0" applyFont="1" applyFill="1" applyBorder="1" applyAlignment="1">
      <alignment horizontal="left" vertical="center" wrapText="1"/>
    </xf>
    <xf numFmtId="0" fontId="58" fillId="4" borderId="29" xfId="0" applyNumberFormat="1" applyFont="1" applyFill="1" applyBorder="1" applyAlignment="1">
      <alignment horizontal="left"/>
    </xf>
    <xf numFmtId="0" fontId="19" fillId="0" borderId="0" xfId="0" applyFont="1" applyBorder="1" applyAlignment="1">
      <alignment wrapText="1"/>
    </xf>
    <xf numFmtId="0" fontId="9" fillId="35" borderId="9" xfId="0" applyNumberFormat="1" applyFont="1" applyFill="1" applyBorder="1" applyAlignment="1">
      <alignment horizontal="left"/>
    </xf>
    <xf numFmtId="0" fontId="59" fillId="0" borderId="19" xfId="0" applyFont="1" applyBorder="1"/>
    <xf numFmtId="0" fontId="19" fillId="0" borderId="0" xfId="0" applyFont="1" applyBorder="1" applyAlignment="1"/>
    <xf numFmtId="0" fontId="9" fillId="36" borderId="9" xfId="0" applyFont="1" applyFill="1" applyBorder="1" applyAlignment="1">
      <alignment wrapText="1"/>
    </xf>
    <xf numFmtId="0" fontId="59" fillId="4" borderId="29" xfId="0" applyFont="1" applyFill="1" applyBorder="1" applyAlignment="1">
      <alignment wrapText="1"/>
    </xf>
    <xf numFmtId="0" fontId="14" fillId="0" borderId="19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 wrapText="1"/>
    </xf>
    <xf numFmtId="0" fontId="9" fillId="36" borderId="14" xfId="0" applyFont="1" applyFill="1" applyBorder="1" applyAlignment="1">
      <alignment wrapText="1"/>
    </xf>
    <xf numFmtId="0" fontId="9" fillId="36" borderId="9" xfId="0" applyFont="1" applyFill="1" applyBorder="1"/>
    <xf numFmtId="0" fontId="9" fillId="36" borderId="9" xfId="0" applyFont="1" applyFill="1" applyBorder="1" applyAlignment="1">
      <alignment horizontal="left"/>
    </xf>
    <xf numFmtId="167" fontId="9" fillId="36" borderId="22" xfId="0" applyNumberFormat="1" applyFont="1" applyFill="1" applyBorder="1" applyAlignment="1">
      <alignment horizontal="left"/>
    </xf>
    <xf numFmtId="167" fontId="9" fillId="36" borderId="0" xfId="0" applyNumberFormat="1" applyFont="1" applyFill="1" applyBorder="1" applyAlignment="1">
      <alignment horizontal="left"/>
    </xf>
    <xf numFmtId="0" fontId="58" fillId="4" borderId="29" xfId="0" applyFont="1" applyFill="1" applyBorder="1"/>
    <xf numFmtId="0" fontId="58" fillId="4" borderId="29" xfId="0" applyFont="1" applyFill="1" applyBorder="1" applyAlignment="1">
      <alignment horizontal="left"/>
    </xf>
    <xf numFmtId="167" fontId="58" fillId="4" borderId="30" xfId="0" applyNumberFormat="1" applyFont="1" applyFill="1" applyBorder="1" applyAlignment="1">
      <alignment horizontal="left"/>
    </xf>
    <xf numFmtId="0" fontId="9" fillId="36" borderId="9" xfId="0" quotePrefix="1" applyFont="1" applyFill="1" applyBorder="1" applyAlignment="1">
      <alignment horizontal="left"/>
    </xf>
    <xf numFmtId="0" fontId="58" fillId="4" borderId="29" xfId="0" quotePrefix="1" applyFont="1" applyFill="1" applyBorder="1" applyAlignment="1">
      <alignment horizontal="left"/>
    </xf>
    <xf numFmtId="167" fontId="9" fillId="36" borderId="25" xfId="0" applyNumberFormat="1" applyFont="1" applyFill="1" applyBorder="1" applyAlignment="1">
      <alignment horizontal="left"/>
    </xf>
    <xf numFmtId="167" fontId="19" fillId="0" borderId="0" xfId="0" applyNumberFormat="1" applyFont="1" applyFill="1" applyBorder="1" applyAlignment="1">
      <alignment wrapText="1"/>
    </xf>
    <xf numFmtId="167" fontId="61" fillId="0" borderId="30" xfId="0" applyNumberFormat="1" applyFont="1" applyFill="1" applyBorder="1" applyAlignment="1">
      <alignment wrapText="1"/>
    </xf>
    <xf numFmtId="0" fontId="14" fillId="0" borderId="0" xfId="0" applyFont="1" applyBorder="1"/>
    <xf numFmtId="0" fontId="58" fillId="0" borderId="30" xfId="0" applyFont="1" applyFill="1" applyBorder="1" applyAlignment="1">
      <alignment horizontal="center"/>
    </xf>
    <xf numFmtId="0" fontId="60" fillId="0" borderId="0" xfId="0" applyFont="1" applyBorder="1"/>
    <xf numFmtId="43" fontId="9" fillId="3" borderId="22" xfId="1" applyFont="1" applyFill="1" applyBorder="1"/>
    <xf numFmtId="43" fontId="58" fillId="4" borderId="30" xfId="1" applyFont="1" applyFill="1" applyBorder="1"/>
    <xf numFmtId="0" fontId="62" fillId="0" borderId="0" xfId="0" applyFont="1" applyFill="1" applyBorder="1"/>
    <xf numFmtId="44" fontId="58" fillId="0" borderId="30" xfId="2" applyFont="1" applyFill="1" applyBorder="1"/>
    <xf numFmtId="0" fontId="58" fillId="4" borderId="30" xfId="0" applyFont="1" applyFill="1" applyBorder="1"/>
    <xf numFmtId="0" fontId="58" fillId="0" borderId="30" xfId="0" applyFont="1" applyFill="1" applyBorder="1"/>
    <xf numFmtId="44" fontId="58" fillId="4" borderId="30" xfId="2" applyFont="1" applyFill="1" applyBorder="1"/>
    <xf numFmtId="0" fontId="9" fillId="0" borderId="28" xfId="0" applyFont="1" applyFill="1" applyBorder="1"/>
    <xf numFmtId="0" fontId="58" fillId="0" borderId="0" xfId="0" applyFont="1" applyFill="1" applyBorder="1"/>
    <xf numFmtId="44" fontId="9" fillId="0" borderId="27" xfId="0" applyNumberFormat="1" applyFont="1" applyFill="1" applyBorder="1"/>
    <xf numFmtId="44" fontId="58" fillId="0" borderId="32" xfId="0" applyNumberFormat="1" applyFont="1" applyFill="1" applyBorder="1"/>
    <xf numFmtId="0" fontId="17" fillId="0" borderId="0" xfId="0" applyFont="1" applyFill="1" applyAlignment="1">
      <alignment horizontal="center" vertical="top"/>
    </xf>
    <xf numFmtId="0" fontId="10" fillId="0" borderId="49" xfId="0" applyFont="1" applyBorder="1"/>
    <xf numFmtId="0" fontId="9" fillId="3" borderId="50" xfId="0" applyFont="1" applyFill="1" applyBorder="1"/>
    <xf numFmtId="0" fontId="15" fillId="0" borderId="13" xfId="0" applyFont="1" applyBorder="1" applyAlignment="1">
      <alignment horizontal="left"/>
    </xf>
    <xf numFmtId="44" fontId="9" fillId="0" borderId="23" xfId="2" applyFont="1" applyFill="1" applyBorder="1"/>
    <xf numFmtId="0" fontId="9" fillId="0" borderId="51" xfId="0" applyFont="1" applyFill="1" applyBorder="1"/>
    <xf numFmtId="0" fontId="15" fillId="0" borderId="13" xfId="0" applyFont="1" applyFill="1" applyBorder="1" applyAlignment="1">
      <alignment horizontal="center"/>
    </xf>
    <xf numFmtId="0" fontId="15" fillId="0" borderId="13" xfId="0" applyFont="1" applyFill="1" applyBorder="1"/>
    <xf numFmtId="44" fontId="9" fillId="3" borderId="23" xfId="2" applyFont="1" applyFill="1" applyBorder="1"/>
    <xf numFmtId="0" fontId="15" fillId="0" borderId="52" xfId="0" applyFont="1" applyBorder="1"/>
    <xf numFmtId="0" fontId="15" fillId="0" borderId="53" xfId="0" applyFont="1" applyBorder="1"/>
    <xf numFmtId="167" fontId="15" fillId="0" borderId="26" xfId="0" applyNumberFormat="1" applyFont="1" applyFill="1" applyBorder="1" applyAlignment="1">
      <alignment wrapText="1"/>
    </xf>
    <xf numFmtId="0" fontId="53" fillId="0" borderId="0" xfId="1422" applyFont="1" applyFill="1" applyAlignment="1">
      <alignment horizontal="left"/>
    </xf>
    <xf numFmtId="0" fontId="15" fillId="0" borderId="0" xfId="0" quotePrefix="1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9" xfId="0" applyFont="1" applyFill="1" applyBorder="1"/>
    <xf numFmtId="0" fontId="54" fillId="0" borderId="9" xfId="1422" applyFont="1" applyFill="1" applyBorder="1" applyAlignment="1">
      <alignment horizontal="center"/>
    </xf>
    <xf numFmtId="0" fontId="54" fillId="0" borderId="13" xfId="1422" applyFont="1" applyFill="1" applyBorder="1" applyAlignment="1">
      <alignment horizontal="center"/>
    </xf>
    <xf numFmtId="0" fontId="54" fillId="0" borderId="49" xfId="1422" applyFont="1" applyFill="1" applyBorder="1"/>
    <xf numFmtId="165" fontId="54" fillId="0" borderId="9" xfId="1422" applyNumberFormat="1" applyFont="1" applyFill="1" applyBorder="1" applyAlignment="1">
      <alignment horizontal="center"/>
    </xf>
    <xf numFmtId="0" fontId="54" fillId="0" borderId="13" xfId="1422" applyFont="1" applyFill="1" applyBorder="1"/>
    <xf numFmtId="0" fontId="15" fillId="0" borderId="49" xfId="0" applyFont="1" applyFill="1" applyBorder="1"/>
    <xf numFmtId="0" fontId="17" fillId="37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0" fontId="51" fillId="0" borderId="0" xfId="0" applyFont="1" applyFill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23" fillId="0" borderId="16" xfId="0" applyFont="1" applyBorder="1" applyAlignment="1">
      <alignment horizontal="right" vertical="top" wrapText="1"/>
    </xf>
    <xf numFmtId="0" fontId="23" fillId="0" borderId="17" xfId="0" applyFont="1" applyBorder="1" applyAlignment="1">
      <alignment horizontal="right" vertical="top" wrapText="1"/>
    </xf>
    <xf numFmtId="0" fontId="21" fillId="0" borderId="18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35" xfId="0" applyFont="1" applyBorder="1" applyAlignment="1">
      <alignment horizontal="right" vertical="top" wrapText="1"/>
    </xf>
    <xf numFmtId="0" fontId="23" fillId="0" borderId="36" xfId="0" applyFont="1" applyBorder="1" applyAlignment="1">
      <alignment horizontal="right" vertical="top" wrapText="1"/>
    </xf>
    <xf numFmtId="0" fontId="23" fillId="0" borderId="37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34" xfId="0" applyFont="1" applyBorder="1" applyAlignment="1">
      <alignment horizontal="right"/>
    </xf>
    <xf numFmtId="0" fontId="16" fillId="0" borderId="7" xfId="0" applyFont="1" applyBorder="1" applyAlignment="1">
      <alignment horizontal="right" vertical="top" wrapText="1"/>
    </xf>
    <xf numFmtId="0" fontId="16" fillId="0" borderId="33" xfId="0" applyFont="1" applyBorder="1" applyAlignment="1">
      <alignment horizontal="right" vertical="top" wrapText="1"/>
    </xf>
    <xf numFmtId="0" fontId="55" fillId="0" borderId="20" xfId="0" applyFont="1" applyFill="1" applyBorder="1" applyAlignment="1">
      <alignment horizontal="left" vertical="center"/>
    </xf>
    <xf numFmtId="0" fontId="55" fillId="0" borderId="2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1" fillId="0" borderId="0" xfId="3" quotePrefix="1" applyFont="1" applyAlignment="1">
      <alignment horizontal="left"/>
    </xf>
    <xf numFmtId="0" fontId="12" fillId="0" borderId="0" xfId="3" applyFont="1" applyAlignment="1">
      <alignment horizontal="left"/>
    </xf>
    <xf numFmtId="0" fontId="11" fillId="0" borderId="0" xfId="3" quotePrefix="1" applyFont="1" applyAlignment="1">
      <alignment horizontal="center"/>
    </xf>
    <xf numFmtId="0" fontId="0" fillId="0" borderId="0" xfId="0" applyAlignment="1">
      <alignment horizontal="center"/>
    </xf>
  </cellXfs>
  <cellStyles count="1423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[0] 2" xfId="41"/>
    <cellStyle name="Comma 2" xfId="4"/>
    <cellStyle name="Comma 3" xfId="9"/>
    <cellStyle name="Comma 4" xfId="12"/>
    <cellStyle name="Currency" xfId="2" builtinId="4"/>
    <cellStyle name="Currency 2" xfId="6"/>
    <cellStyle name="Currency 3" xfId="10"/>
    <cellStyle name="Currency 4" xfId="13"/>
    <cellStyle name="Explanatory Text 2" xfId="42"/>
    <cellStyle name="Followed Hyperlink 10" xfId="43"/>
    <cellStyle name="Followed Hyperlink 100" xfId="44"/>
    <cellStyle name="Followed Hyperlink 101" xfId="45"/>
    <cellStyle name="Followed Hyperlink 102" xfId="46"/>
    <cellStyle name="Followed Hyperlink 103" xfId="47"/>
    <cellStyle name="Followed Hyperlink 104" xfId="48"/>
    <cellStyle name="Followed Hyperlink 105" xfId="49"/>
    <cellStyle name="Followed Hyperlink 106" xfId="50"/>
    <cellStyle name="Followed Hyperlink 107" xfId="51"/>
    <cellStyle name="Followed Hyperlink 108" xfId="52"/>
    <cellStyle name="Followed Hyperlink 109" xfId="53"/>
    <cellStyle name="Followed Hyperlink 11" xfId="54"/>
    <cellStyle name="Followed Hyperlink 110" xfId="55"/>
    <cellStyle name="Followed Hyperlink 111" xfId="56"/>
    <cellStyle name="Followed Hyperlink 112" xfId="57"/>
    <cellStyle name="Followed Hyperlink 113" xfId="58"/>
    <cellStyle name="Followed Hyperlink 114" xfId="59"/>
    <cellStyle name="Followed Hyperlink 115" xfId="60"/>
    <cellStyle name="Followed Hyperlink 116" xfId="61"/>
    <cellStyle name="Followed Hyperlink 117" xfId="62"/>
    <cellStyle name="Followed Hyperlink 118" xfId="63"/>
    <cellStyle name="Followed Hyperlink 119" xfId="64"/>
    <cellStyle name="Followed Hyperlink 12" xfId="65"/>
    <cellStyle name="Followed Hyperlink 120" xfId="66"/>
    <cellStyle name="Followed Hyperlink 121" xfId="67"/>
    <cellStyle name="Followed Hyperlink 122" xfId="68"/>
    <cellStyle name="Followed Hyperlink 123" xfId="69"/>
    <cellStyle name="Followed Hyperlink 124" xfId="70"/>
    <cellStyle name="Followed Hyperlink 125" xfId="71"/>
    <cellStyle name="Followed Hyperlink 126" xfId="72"/>
    <cellStyle name="Followed Hyperlink 127" xfId="73"/>
    <cellStyle name="Followed Hyperlink 128" xfId="74"/>
    <cellStyle name="Followed Hyperlink 129" xfId="75"/>
    <cellStyle name="Followed Hyperlink 13" xfId="76"/>
    <cellStyle name="Followed Hyperlink 130" xfId="77"/>
    <cellStyle name="Followed Hyperlink 131" xfId="78"/>
    <cellStyle name="Followed Hyperlink 132" xfId="79"/>
    <cellStyle name="Followed Hyperlink 133" xfId="80"/>
    <cellStyle name="Followed Hyperlink 134" xfId="81"/>
    <cellStyle name="Followed Hyperlink 135" xfId="82"/>
    <cellStyle name="Followed Hyperlink 136" xfId="83"/>
    <cellStyle name="Followed Hyperlink 137" xfId="84"/>
    <cellStyle name="Followed Hyperlink 138" xfId="85"/>
    <cellStyle name="Followed Hyperlink 139" xfId="86"/>
    <cellStyle name="Followed Hyperlink 14" xfId="87"/>
    <cellStyle name="Followed Hyperlink 140" xfId="88"/>
    <cellStyle name="Followed Hyperlink 141" xfId="89"/>
    <cellStyle name="Followed Hyperlink 142" xfId="90"/>
    <cellStyle name="Followed Hyperlink 143" xfId="91"/>
    <cellStyle name="Followed Hyperlink 144" xfId="92"/>
    <cellStyle name="Followed Hyperlink 145" xfId="93"/>
    <cellStyle name="Followed Hyperlink 146" xfId="94"/>
    <cellStyle name="Followed Hyperlink 147" xfId="95"/>
    <cellStyle name="Followed Hyperlink 148" xfId="96"/>
    <cellStyle name="Followed Hyperlink 149" xfId="97"/>
    <cellStyle name="Followed Hyperlink 15" xfId="98"/>
    <cellStyle name="Followed Hyperlink 150" xfId="99"/>
    <cellStyle name="Followed Hyperlink 151" xfId="100"/>
    <cellStyle name="Followed Hyperlink 152" xfId="101"/>
    <cellStyle name="Followed Hyperlink 153" xfId="102"/>
    <cellStyle name="Followed Hyperlink 154" xfId="103"/>
    <cellStyle name="Followed Hyperlink 155" xfId="104"/>
    <cellStyle name="Followed Hyperlink 156" xfId="105"/>
    <cellStyle name="Followed Hyperlink 157" xfId="106"/>
    <cellStyle name="Followed Hyperlink 158" xfId="107"/>
    <cellStyle name="Followed Hyperlink 159" xfId="108"/>
    <cellStyle name="Followed Hyperlink 16" xfId="109"/>
    <cellStyle name="Followed Hyperlink 160" xfId="110"/>
    <cellStyle name="Followed Hyperlink 161" xfId="111"/>
    <cellStyle name="Followed Hyperlink 162" xfId="112"/>
    <cellStyle name="Followed Hyperlink 163" xfId="113"/>
    <cellStyle name="Followed Hyperlink 164" xfId="114"/>
    <cellStyle name="Followed Hyperlink 165" xfId="115"/>
    <cellStyle name="Followed Hyperlink 166" xfId="116"/>
    <cellStyle name="Followed Hyperlink 167" xfId="117"/>
    <cellStyle name="Followed Hyperlink 168" xfId="118"/>
    <cellStyle name="Followed Hyperlink 169" xfId="119"/>
    <cellStyle name="Followed Hyperlink 17" xfId="120"/>
    <cellStyle name="Followed Hyperlink 170" xfId="121"/>
    <cellStyle name="Followed Hyperlink 171" xfId="122"/>
    <cellStyle name="Followed Hyperlink 172" xfId="123"/>
    <cellStyle name="Followed Hyperlink 173" xfId="124"/>
    <cellStyle name="Followed Hyperlink 174" xfId="125"/>
    <cellStyle name="Followed Hyperlink 175" xfId="126"/>
    <cellStyle name="Followed Hyperlink 176" xfId="127"/>
    <cellStyle name="Followed Hyperlink 177" xfId="128"/>
    <cellStyle name="Followed Hyperlink 178" xfId="129"/>
    <cellStyle name="Followed Hyperlink 179" xfId="130"/>
    <cellStyle name="Followed Hyperlink 18" xfId="131"/>
    <cellStyle name="Followed Hyperlink 180" xfId="132"/>
    <cellStyle name="Followed Hyperlink 181" xfId="133"/>
    <cellStyle name="Followed Hyperlink 182" xfId="134"/>
    <cellStyle name="Followed Hyperlink 183" xfId="135"/>
    <cellStyle name="Followed Hyperlink 184" xfId="136"/>
    <cellStyle name="Followed Hyperlink 185" xfId="137"/>
    <cellStyle name="Followed Hyperlink 186" xfId="138"/>
    <cellStyle name="Followed Hyperlink 187" xfId="139"/>
    <cellStyle name="Followed Hyperlink 188" xfId="140"/>
    <cellStyle name="Followed Hyperlink 189" xfId="141"/>
    <cellStyle name="Followed Hyperlink 19" xfId="142"/>
    <cellStyle name="Followed Hyperlink 190" xfId="143"/>
    <cellStyle name="Followed Hyperlink 191" xfId="144"/>
    <cellStyle name="Followed Hyperlink 192" xfId="145"/>
    <cellStyle name="Followed Hyperlink 193" xfId="146"/>
    <cellStyle name="Followed Hyperlink 194" xfId="147"/>
    <cellStyle name="Followed Hyperlink 195" xfId="148"/>
    <cellStyle name="Followed Hyperlink 196" xfId="149"/>
    <cellStyle name="Followed Hyperlink 197" xfId="150"/>
    <cellStyle name="Followed Hyperlink 198" xfId="151"/>
    <cellStyle name="Followed Hyperlink 199" xfId="152"/>
    <cellStyle name="Followed Hyperlink 2" xfId="153"/>
    <cellStyle name="Followed Hyperlink 20" xfId="154"/>
    <cellStyle name="Followed Hyperlink 200" xfId="155"/>
    <cellStyle name="Followed Hyperlink 201" xfId="156"/>
    <cellStyle name="Followed Hyperlink 202" xfId="157"/>
    <cellStyle name="Followed Hyperlink 203" xfId="158"/>
    <cellStyle name="Followed Hyperlink 204" xfId="159"/>
    <cellStyle name="Followed Hyperlink 205" xfId="160"/>
    <cellStyle name="Followed Hyperlink 206" xfId="161"/>
    <cellStyle name="Followed Hyperlink 207" xfId="162"/>
    <cellStyle name="Followed Hyperlink 208" xfId="163"/>
    <cellStyle name="Followed Hyperlink 209" xfId="164"/>
    <cellStyle name="Followed Hyperlink 21" xfId="165"/>
    <cellStyle name="Followed Hyperlink 210" xfId="166"/>
    <cellStyle name="Followed Hyperlink 211" xfId="167"/>
    <cellStyle name="Followed Hyperlink 212" xfId="168"/>
    <cellStyle name="Followed Hyperlink 213" xfId="169"/>
    <cellStyle name="Followed Hyperlink 214" xfId="170"/>
    <cellStyle name="Followed Hyperlink 215" xfId="171"/>
    <cellStyle name="Followed Hyperlink 216" xfId="172"/>
    <cellStyle name="Followed Hyperlink 217" xfId="173"/>
    <cellStyle name="Followed Hyperlink 218" xfId="174"/>
    <cellStyle name="Followed Hyperlink 219" xfId="175"/>
    <cellStyle name="Followed Hyperlink 22" xfId="176"/>
    <cellStyle name="Followed Hyperlink 220" xfId="177"/>
    <cellStyle name="Followed Hyperlink 221" xfId="178"/>
    <cellStyle name="Followed Hyperlink 222" xfId="179"/>
    <cellStyle name="Followed Hyperlink 223" xfId="180"/>
    <cellStyle name="Followed Hyperlink 224" xfId="181"/>
    <cellStyle name="Followed Hyperlink 225" xfId="182"/>
    <cellStyle name="Followed Hyperlink 226" xfId="183"/>
    <cellStyle name="Followed Hyperlink 227" xfId="184"/>
    <cellStyle name="Followed Hyperlink 228" xfId="185"/>
    <cellStyle name="Followed Hyperlink 229" xfId="186"/>
    <cellStyle name="Followed Hyperlink 23" xfId="187"/>
    <cellStyle name="Followed Hyperlink 230" xfId="188"/>
    <cellStyle name="Followed Hyperlink 231" xfId="189"/>
    <cellStyle name="Followed Hyperlink 232" xfId="190"/>
    <cellStyle name="Followed Hyperlink 233" xfId="191"/>
    <cellStyle name="Followed Hyperlink 234" xfId="192"/>
    <cellStyle name="Followed Hyperlink 235" xfId="193"/>
    <cellStyle name="Followed Hyperlink 236" xfId="194"/>
    <cellStyle name="Followed Hyperlink 237" xfId="195"/>
    <cellStyle name="Followed Hyperlink 238" xfId="196"/>
    <cellStyle name="Followed Hyperlink 239" xfId="197"/>
    <cellStyle name="Followed Hyperlink 24" xfId="198"/>
    <cellStyle name="Followed Hyperlink 240" xfId="199"/>
    <cellStyle name="Followed Hyperlink 241" xfId="200"/>
    <cellStyle name="Followed Hyperlink 242" xfId="201"/>
    <cellStyle name="Followed Hyperlink 243" xfId="202"/>
    <cellStyle name="Followed Hyperlink 244" xfId="203"/>
    <cellStyle name="Followed Hyperlink 245" xfId="204"/>
    <cellStyle name="Followed Hyperlink 246" xfId="205"/>
    <cellStyle name="Followed Hyperlink 247" xfId="206"/>
    <cellStyle name="Followed Hyperlink 248" xfId="207"/>
    <cellStyle name="Followed Hyperlink 249" xfId="208"/>
    <cellStyle name="Followed Hyperlink 25" xfId="209"/>
    <cellStyle name="Followed Hyperlink 250" xfId="210"/>
    <cellStyle name="Followed Hyperlink 251" xfId="211"/>
    <cellStyle name="Followed Hyperlink 252" xfId="212"/>
    <cellStyle name="Followed Hyperlink 253" xfId="213"/>
    <cellStyle name="Followed Hyperlink 254" xfId="214"/>
    <cellStyle name="Followed Hyperlink 255" xfId="215"/>
    <cellStyle name="Followed Hyperlink 256" xfId="216"/>
    <cellStyle name="Followed Hyperlink 257" xfId="217"/>
    <cellStyle name="Followed Hyperlink 258" xfId="218"/>
    <cellStyle name="Followed Hyperlink 259" xfId="219"/>
    <cellStyle name="Followed Hyperlink 26" xfId="220"/>
    <cellStyle name="Followed Hyperlink 260" xfId="221"/>
    <cellStyle name="Followed Hyperlink 261" xfId="222"/>
    <cellStyle name="Followed Hyperlink 262" xfId="223"/>
    <cellStyle name="Followed Hyperlink 263" xfId="224"/>
    <cellStyle name="Followed Hyperlink 264" xfId="225"/>
    <cellStyle name="Followed Hyperlink 265" xfId="226"/>
    <cellStyle name="Followed Hyperlink 266" xfId="227"/>
    <cellStyle name="Followed Hyperlink 267" xfId="228"/>
    <cellStyle name="Followed Hyperlink 268" xfId="229"/>
    <cellStyle name="Followed Hyperlink 269" xfId="230"/>
    <cellStyle name="Followed Hyperlink 27" xfId="231"/>
    <cellStyle name="Followed Hyperlink 270" xfId="232"/>
    <cellStyle name="Followed Hyperlink 271" xfId="233"/>
    <cellStyle name="Followed Hyperlink 272" xfId="234"/>
    <cellStyle name="Followed Hyperlink 273" xfId="235"/>
    <cellStyle name="Followed Hyperlink 274" xfId="236"/>
    <cellStyle name="Followed Hyperlink 275" xfId="237"/>
    <cellStyle name="Followed Hyperlink 276" xfId="238"/>
    <cellStyle name="Followed Hyperlink 277" xfId="239"/>
    <cellStyle name="Followed Hyperlink 278" xfId="240"/>
    <cellStyle name="Followed Hyperlink 279" xfId="241"/>
    <cellStyle name="Followed Hyperlink 28" xfId="242"/>
    <cellStyle name="Followed Hyperlink 280" xfId="243"/>
    <cellStyle name="Followed Hyperlink 281" xfId="244"/>
    <cellStyle name="Followed Hyperlink 282" xfId="245"/>
    <cellStyle name="Followed Hyperlink 283" xfId="246"/>
    <cellStyle name="Followed Hyperlink 284" xfId="247"/>
    <cellStyle name="Followed Hyperlink 285" xfId="248"/>
    <cellStyle name="Followed Hyperlink 286" xfId="249"/>
    <cellStyle name="Followed Hyperlink 287" xfId="250"/>
    <cellStyle name="Followed Hyperlink 288" xfId="251"/>
    <cellStyle name="Followed Hyperlink 289" xfId="252"/>
    <cellStyle name="Followed Hyperlink 29" xfId="253"/>
    <cellStyle name="Followed Hyperlink 290" xfId="254"/>
    <cellStyle name="Followed Hyperlink 291" xfId="255"/>
    <cellStyle name="Followed Hyperlink 292" xfId="256"/>
    <cellStyle name="Followed Hyperlink 293" xfId="257"/>
    <cellStyle name="Followed Hyperlink 294" xfId="258"/>
    <cellStyle name="Followed Hyperlink 295" xfId="259"/>
    <cellStyle name="Followed Hyperlink 296" xfId="260"/>
    <cellStyle name="Followed Hyperlink 297" xfId="261"/>
    <cellStyle name="Followed Hyperlink 298" xfId="262"/>
    <cellStyle name="Followed Hyperlink 299" xfId="263"/>
    <cellStyle name="Followed Hyperlink 3" xfId="264"/>
    <cellStyle name="Followed Hyperlink 30" xfId="265"/>
    <cellStyle name="Followed Hyperlink 300" xfId="266"/>
    <cellStyle name="Followed Hyperlink 301" xfId="267"/>
    <cellStyle name="Followed Hyperlink 302" xfId="268"/>
    <cellStyle name="Followed Hyperlink 303" xfId="269"/>
    <cellStyle name="Followed Hyperlink 304" xfId="270"/>
    <cellStyle name="Followed Hyperlink 305" xfId="271"/>
    <cellStyle name="Followed Hyperlink 306" xfId="272"/>
    <cellStyle name="Followed Hyperlink 307" xfId="273"/>
    <cellStyle name="Followed Hyperlink 308" xfId="274"/>
    <cellStyle name="Followed Hyperlink 309" xfId="275"/>
    <cellStyle name="Followed Hyperlink 31" xfId="276"/>
    <cellStyle name="Followed Hyperlink 310" xfId="277"/>
    <cellStyle name="Followed Hyperlink 311" xfId="278"/>
    <cellStyle name="Followed Hyperlink 312" xfId="279"/>
    <cellStyle name="Followed Hyperlink 313" xfId="280"/>
    <cellStyle name="Followed Hyperlink 314" xfId="281"/>
    <cellStyle name="Followed Hyperlink 315" xfId="282"/>
    <cellStyle name="Followed Hyperlink 316" xfId="283"/>
    <cellStyle name="Followed Hyperlink 317" xfId="284"/>
    <cellStyle name="Followed Hyperlink 318" xfId="285"/>
    <cellStyle name="Followed Hyperlink 319" xfId="286"/>
    <cellStyle name="Followed Hyperlink 32" xfId="287"/>
    <cellStyle name="Followed Hyperlink 320" xfId="288"/>
    <cellStyle name="Followed Hyperlink 321" xfId="289"/>
    <cellStyle name="Followed Hyperlink 322" xfId="290"/>
    <cellStyle name="Followed Hyperlink 323" xfId="291"/>
    <cellStyle name="Followed Hyperlink 324" xfId="292"/>
    <cellStyle name="Followed Hyperlink 325" xfId="293"/>
    <cellStyle name="Followed Hyperlink 326" xfId="294"/>
    <cellStyle name="Followed Hyperlink 327" xfId="295"/>
    <cellStyle name="Followed Hyperlink 328" xfId="296"/>
    <cellStyle name="Followed Hyperlink 329" xfId="297"/>
    <cellStyle name="Followed Hyperlink 33" xfId="298"/>
    <cellStyle name="Followed Hyperlink 330" xfId="299"/>
    <cellStyle name="Followed Hyperlink 331" xfId="300"/>
    <cellStyle name="Followed Hyperlink 332" xfId="301"/>
    <cellStyle name="Followed Hyperlink 333" xfId="302"/>
    <cellStyle name="Followed Hyperlink 334" xfId="303"/>
    <cellStyle name="Followed Hyperlink 335" xfId="304"/>
    <cellStyle name="Followed Hyperlink 336" xfId="305"/>
    <cellStyle name="Followed Hyperlink 337" xfId="306"/>
    <cellStyle name="Followed Hyperlink 338" xfId="307"/>
    <cellStyle name="Followed Hyperlink 339" xfId="308"/>
    <cellStyle name="Followed Hyperlink 34" xfId="309"/>
    <cellStyle name="Followed Hyperlink 340" xfId="310"/>
    <cellStyle name="Followed Hyperlink 341" xfId="311"/>
    <cellStyle name="Followed Hyperlink 342" xfId="312"/>
    <cellStyle name="Followed Hyperlink 343" xfId="313"/>
    <cellStyle name="Followed Hyperlink 344" xfId="314"/>
    <cellStyle name="Followed Hyperlink 345" xfId="315"/>
    <cellStyle name="Followed Hyperlink 346" xfId="316"/>
    <cellStyle name="Followed Hyperlink 347" xfId="317"/>
    <cellStyle name="Followed Hyperlink 348" xfId="318"/>
    <cellStyle name="Followed Hyperlink 349" xfId="319"/>
    <cellStyle name="Followed Hyperlink 35" xfId="320"/>
    <cellStyle name="Followed Hyperlink 350" xfId="321"/>
    <cellStyle name="Followed Hyperlink 351" xfId="322"/>
    <cellStyle name="Followed Hyperlink 352" xfId="323"/>
    <cellStyle name="Followed Hyperlink 353" xfId="324"/>
    <cellStyle name="Followed Hyperlink 354" xfId="325"/>
    <cellStyle name="Followed Hyperlink 355" xfId="326"/>
    <cellStyle name="Followed Hyperlink 356" xfId="327"/>
    <cellStyle name="Followed Hyperlink 357" xfId="328"/>
    <cellStyle name="Followed Hyperlink 358" xfId="329"/>
    <cellStyle name="Followed Hyperlink 359" xfId="330"/>
    <cellStyle name="Followed Hyperlink 36" xfId="331"/>
    <cellStyle name="Followed Hyperlink 360" xfId="332"/>
    <cellStyle name="Followed Hyperlink 361" xfId="333"/>
    <cellStyle name="Followed Hyperlink 362" xfId="334"/>
    <cellStyle name="Followed Hyperlink 363" xfId="335"/>
    <cellStyle name="Followed Hyperlink 364" xfId="336"/>
    <cellStyle name="Followed Hyperlink 365" xfId="337"/>
    <cellStyle name="Followed Hyperlink 366" xfId="338"/>
    <cellStyle name="Followed Hyperlink 367" xfId="339"/>
    <cellStyle name="Followed Hyperlink 368" xfId="340"/>
    <cellStyle name="Followed Hyperlink 369" xfId="341"/>
    <cellStyle name="Followed Hyperlink 37" xfId="342"/>
    <cellStyle name="Followed Hyperlink 370" xfId="343"/>
    <cellStyle name="Followed Hyperlink 371" xfId="344"/>
    <cellStyle name="Followed Hyperlink 372" xfId="345"/>
    <cellStyle name="Followed Hyperlink 373" xfId="346"/>
    <cellStyle name="Followed Hyperlink 374" xfId="347"/>
    <cellStyle name="Followed Hyperlink 375" xfId="348"/>
    <cellStyle name="Followed Hyperlink 376" xfId="349"/>
    <cellStyle name="Followed Hyperlink 377" xfId="350"/>
    <cellStyle name="Followed Hyperlink 378" xfId="351"/>
    <cellStyle name="Followed Hyperlink 379" xfId="352"/>
    <cellStyle name="Followed Hyperlink 38" xfId="353"/>
    <cellStyle name="Followed Hyperlink 380" xfId="354"/>
    <cellStyle name="Followed Hyperlink 381" xfId="355"/>
    <cellStyle name="Followed Hyperlink 382" xfId="356"/>
    <cellStyle name="Followed Hyperlink 383" xfId="357"/>
    <cellStyle name="Followed Hyperlink 384" xfId="358"/>
    <cellStyle name="Followed Hyperlink 385" xfId="359"/>
    <cellStyle name="Followed Hyperlink 386" xfId="360"/>
    <cellStyle name="Followed Hyperlink 387" xfId="361"/>
    <cellStyle name="Followed Hyperlink 388" xfId="362"/>
    <cellStyle name="Followed Hyperlink 389" xfId="363"/>
    <cellStyle name="Followed Hyperlink 39" xfId="364"/>
    <cellStyle name="Followed Hyperlink 390" xfId="365"/>
    <cellStyle name="Followed Hyperlink 391" xfId="366"/>
    <cellStyle name="Followed Hyperlink 392" xfId="367"/>
    <cellStyle name="Followed Hyperlink 393" xfId="368"/>
    <cellStyle name="Followed Hyperlink 394" xfId="369"/>
    <cellStyle name="Followed Hyperlink 395" xfId="370"/>
    <cellStyle name="Followed Hyperlink 396" xfId="371"/>
    <cellStyle name="Followed Hyperlink 397" xfId="372"/>
    <cellStyle name="Followed Hyperlink 398" xfId="373"/>
    <cellStyle name="Followed Hyperlink 399" xfId="374"/>
    <cellStyle name="Followed Hyperlink 4" xfId="375"/>
    <cellStyle name="Followed Hyperlink 40" xfId="376"/>
    <cellStyle name="Followed Hyperlink 400" xfId="377"/>
    <cellStyle name="Followed Hyperlink 401" xfId="378"/>
    <cellStyle name="Followed Hyperlink 402" xfId="379"/>
    <cellStyle name="Followed Hyperlink 403" xfId="380"/>
    <cellStyle name="Followed Hyperlink 404" xfId="381"/>
    <cellStyle name="Followed Hyperlink 405" xfId="382"/>
    <cellStyle name="Followed Hyperlink 406" xfId="383"/>
    <cellStyle name="Followed Hyperlink 407" xfId="384"/>
    <cellStyle name="Followed Hyperlink 408" xfId="385"/>
    <cellStyle name="Followed Hyperlink 409" xfId="386"/>
    <cellStyle name="Followed Hyperlink 41" xfId="387"/>
    <cellStyle name="Followed Hyperlink 410" xfId="388"/>
    <cellStyle name="Followed Hyperlink 411" xfId="389"/>
    <cellStyle name="Followed Hyperlink 412" xfId="390"/>
    <cellStyle name="Followed Hyperlink 413" xfId="391"/>
    <cellStyle name="Followed Hyperlink 414" xfId="392"/>
    <cellStyle name="Followed Hyperlink 415" xfId="393"/>
    <cellStyle name="Followed Hyperlink 416" xfId="394"/>
    <cellStyle name="Followed Hyperlink 417" xfId="395"/>
    <cellStyle name="Followed Hyperlink 418" xfId="396"/>
    <cellStyle name="Followed Hyperlink 419" xfId="397"/>
    <cellStyle name="Followed Hyperlink 42" xfId="398"/>
    <cellStyle name="Followed Hyperlink 420" xfId="399"/>
    <cellStyle name="Followed Hyperlink 421" xfId="400"/>
    <cellStyle name="Followed Hyperlink 422" xfId="401"/>
    <cellStyle name="Followed Hyperlink 423" xfId="402"/>
    <cellStyle name="Followed Hyperlink 424" xfId="403"/>
    <cellStyle name="Followed Hyperlink 425" xfId="404"/>
    <cellStyle name="Followed Hyperlink 426" xfId="405"/>
    <cellStyle name="Followed Hyperlink 427" xfId="406"/>
    <cellStyle name="Followed Hyperlink 428" xfId="407"/>
    <cellStyle name="Followed Hyperlink 429" xfId="408"/>
    <cellStyle name="Followed Hyperlink 43" xfId="409"/>
    <cellStyle name="Followed Hyperlink 430" xfId="410"/>
    <cellStyle name="Followed Hyperlink 431" xfId="411"/>
    <cellStyle name="Followed Hyperlink 432" xfId="412"/>
    <cellStyle name="Followed Hyperlink 433" xfId="413"/>
    <cellStyle name="Followed Hyperlink 434" xfId="414"/>
    <cellStyle name="Followed Hyperlink 435" xfId="415"/>
    <cellStyle name="Followed Hyperlink 436" xfId="416"/>
    <cellStyle name="Followed Hyperlink 437" xfId="417"/>
    <cellStyle name="Followed Hyperlink 438" xfId="418"/>
    <cellStyle name="Followed Hyperlink 439" xfId="419"/>
    <cellStyle name="Followed Hyperlink 44" xfId="420"/>
    <cellStyle name="Followed Hyperlink 440" xfId="421"/>
    <cellStyle name="Followed Hyperlink 441" xfId="422"/>
    <cellStyle name="Followed Hyperlink 442" xfId="423"/>
    <cellStyle name="Followed Hyperlink 443" xfId="424"/>
    <cellStyle name="Followed Hyperlink 444" xfId="425"/>
    <cellStyle name="Followed Hyperlink 445" xfId="426"/>
    <cellStyle name="Followed Hyperlink 446" xfId="427"/>
    <cellStyle name="Followed Hyperlink 447" xfId="428"/>
    <cellStyle name="Followed Hyperlink 448" xfId="429"/>
    <cellStyle name="Followed Hyperlink 449" xfId="430"/>
    <cellStyle name="Followed Hyperlink 45" xfId="431"/>
    <cellStyle name="Followed Hyperlink 450" xfId="432"/>
    <cellStyle name="Followed Hyperlink 451" xfId="433"/>
    <cellStyle name="Followed Hyperlink 452" xfId="434"/>
    <cellStyle name="Followed Hyperlink 453" xfId="435"/>
    <cellStyle name="Followed Hyperlink 454" xfId="436"/>
    <cellStyle name="Followed Hyperlink 455" xfId="437"/>
    <cellStyle name="Followed Hyperlink 456" xfId="438"/>
    <cellStyle name="Followed Hyperlink 457" xfId="439"/>
    <cellStyle name="Followed Hyperlink 458" xfId="440"/>
    <cellStyle name="Followed Hyperlink 459" xfId="441"/>
    <cellStyle name="Followed Hyperlink 46" xfId="442"/>
    <cellStyle name="Followed Hyperlink 460" xfId="443"/>
    <cellStyle name="Followed Hyperlink 461" xfId="444"/>
    <cellStyle name="Followed Hyperlink 462" xfId="445"/>
    <cellStyle name="Followed Hyperlink 463" xfId="446"/>
    <cellStyle name="Followed Hyperlink 464" xfId="447"/>
    <cellStyle name="Followed Hyperlink 465" xfId="448"/>
    <cellStyle name="Followed Hyperlink 466" xfId="449"/>
    <cellStyle name="Followed Hyperlink 467" xfId="450"/>
    <cellStyle name="Followed Hyperlink 468" xfId="451"/>
    <cellStyle name="Followed Hyperlink 469" xfId="452"/>
    <cellStyle name="Followed Hyperlink 47" xfId="453"/>
    <cellStyle name="Followed Hyperlink 470" xfId="454"/>
    <cellStyle name="Followed Hyperlink 471" xfId="455"/>
    <cellStyle name="Followed Hyperlink 472" xfId="456"/>
    <cellStyle name="Followed Hyperlink 473" xfId="457"/>
    <cellStyle name="Followed Hyperlink 474" xfId="458"/>
    <cellStyle name="Followed Hyperlink 475" xfId="459"/>
    <cellStyle name="Followed Hyperlink 476" xfId="460"/>
    <cellStyle name="Followed Hyperlink 477" xfId="461"/>
    <cellStyle name="Followed Hyperlink 478" xfId="462"/>
    <cellStyle name="Followed Hyperlink 479" xfId="463"/>
    <cellStyle name="Followed Hyperlink 48" xfId="464"/>
    <cellStyle name="Followed Hyperlink 480" xfId="465"/>
    <cellStyle name="Followed Hyperlink 481" xfId="466"/>
    <cellStyle name="Followed Hyperlink 482" xfId="467"/>
    <cellStyle name="Followed Hyperlink 483" xfId="468"/>
    <cellStyle name="Followed Hyperlink 484" xfId="469"/>
    <cellStyle name="Followed Hyperlink 485" xfId="470"/>
    <cellStyle name="Followed Hyperlink 486" xfId="471"/>
    <cellStyle name="Followed Hyperlink 487" xfId="472"/>
    <cellStyle name="Followed Hyperlink 488" xfId="473"/>
    <cellStyle name="Followed Hyperlink 489" xfId="474"/>
    <cellStyle name="Followed Hyperlink 49" xfId="475"/>
    <cellStyle name="Followed Hyperlink 490" xfId="476"/>
    <cellStyle name="Followed Hyperlink 491" xfId="477"/>
    <cellStyle name="Followed Hyperlink 492" xfId="478"/>
    <cellStyle name="Followed Hyperlink 493" xfId="479"/>
    <cellStyle name="Followed Hyperlink 494" xfId="480"/>
    <cellStyle name="Followed Hyperlink 495" xfId="481"/>
    <cellStyle name="Followed Hyperlink 496" xfId="482"/>
    <cellStyle name="Followed Hyperlink 497" xfId="483"/>
    <cellStyle name="Followed Hyperlink 498" xfId="484"/>
    <cellStyle name="Followed Hyperlink 499" xfId="485"/>
    <cellStyle name="Followed Hyperlink 5" xfId="486"/>
    <cellStyle name="Followed Hyperlink 50" xfId="487"/>
    <cellStyle name="Followed Hyperlink 500" xfId="488"/>
    <cellStyle name="Followed Hyperlink 501" xfId="489"/>
    <cellStyle name="Followed Hyperlink 502" xfId="490"/>
    <cellStyle name="Followed Hyperlink 503" xfId="491"/>
    <cellStyle name="Followed Hyperlink 504" xfId="492"/>
    <cellStyle name="Followed Hyperlink 505" xfId="493"/>
    <cellStyle name="Followed Hyperlink 506" xfId="494"/>
    <cellStyle name="Followed Hyperlink 507" xfId="495"/>
    <cellStyle name="Followed Hyperlink 508" xfId="496"/>
    <cellStyle name="Followed Hyperlink 509" xfId="497"/>
    <cellStyle name="Followed Hyperlink 51" xfId="498"/>
    <cellStyle name="Followed Hyperlink 510" xfId="499"/>
    <cellStyle name="Followed Hyperlink 511" xfId="500"/>
    <cellStyle name="Followed Hyperlink 512" xfId="501"/>
    <cellStyle name="Followed Hyperlink 513" xfId="502"/>
    <cellStyle name="Followed Hyperlink 514" xfId="503"/>
    <cellStyle name="Followed Hyperlink 515" xfId="504"/>
    <cellStyle name="Followed Hyperlink 516" xfId="505"/>
    <cellStyle name="Followed Hyperlink 517" xfId="506"/>
    <cellStyle name="Followed Hyperlink 518" xfId="507"/>
    <cellStyle name="Followed Hyperlink 519" xfId="508"/>
    <cellStyle name="Followed Hyperlink 52" xfId="509"/>
    <cellStyle name="Followed Hyperlink 520" xfId="510"/>
    <cellStyle name="Followed Hyperlink 521" xfId="511"/>
    <cellStyle name="Followed Hyperlink 522" xfId="512"/>
    <cellStyle name="Followed Hyperlink 523" xfId="513"/>
    <cellStyle name="Followed Hyperlink 524" xfId="514"/>
    <cellStyle name="Followed Hyperlink 525" xfId="515"/>
    <cellStyle name="Followed Hyperlink 526" xfId="516"/>
    <cellStyle name="Followed Hyperlink 527" xfId="517"/>
    <cellStyle name="Followed Hyperlink 528" xfId="518"/>
    <cellStyle name="Followed Hyperlink 529" xfId="519"/>
    <cellStyle name="Followed Hyperlink 53" xfId="520"/>
    <cellStyle name="Followed Hyperlink 530" xfId="521"/>
    <cellStyle name="Followed Hyperlink 531" xfId="522"/>
    <cellStyle name="Followed Hyperlink 532" xfId="523"/>
    <cellStyle name="Followed Hyperlink 533" xfId="524"/>
    <cellStyle name="Followed Hyperlink 534" xfId="525"/>
    <cellStyle name="Followed Hyperlink 535" xfId="526"/>
    <cellStyle name="Followed Hyperlink 536" xfId="527"/>
    <cellStyle name="Followed Hyperlink 537" xfId="528"/>
    <cellStyle name="Followed Hyperlink 538" xfId="529"/>
    <cellStyle name="Followed Hyperlink 539" xfId="530"/>
    <cellStyle name="Followed Hyperlink 54" xfId="531"/>
    <cellStyle name="Followed Hyperlink 540" xfId="532"/>
    <cellStyle name="Followed Hyperlink 541" xfId="533"/>
    <cellStyle name="Followed Hyperlink 542" xfId="534"/>
    <cellStyle name="Followed Hyperlink 543" xfId="535"/>
    <cellStyle name="Followed Hyperlink 544" xfId="536"/>
    <cellStyle name="Followed Hyperlink 545" xfId="537"/>
    <cellStyle name="Followed Hyperlink 546" xfId="538"/>
    <cellStyle name="Followed Hyperlink 547" xfId="539"/>
    <cellStyle name="Followed Hyperlink 548" xfId="540"/>
    <cellStyle name="Followed Hyperlink 549" xfId="541"/>
    <cellStyle name="Followed Hyperlink 55" xfId="542"/>
    <cellStyle name="Followed Hyperlink 550" xfId="543"/>
    <cellStyle name="Followed Hyperlink 551" xfId="544"/>
    <cellStyle name="Followed Hyperlink 552" xfId="545"/>
    <cellStyle name="Followed Hyperlink 553" xfId="546"/>
    <cellStyle name="Followed Hyperlink 554" xfId="547"/>
    <cellStyle name="Followed Hyperlink 555" xfId="548"/>
    <cellStyle name="Followed Hyperlink 556" xfId="549"/>
    <cellStyle name="Followed Hyperlink 557" xfId="550"/>
    <cellStyle name="Followed Hyperlink 558" xfId="551"/>
    <cellStyle name="Followed Hyperlink 559" xfId="552"/>
    <cellStyle name="Followed Hyperlink 56" xfId="553"/>
    <cellStyle name="Followed Hyperlink 560" xfId="554"/>
    <cellStyle name="Followed Hyperlink 561" xfId="555"/>
    <cellStyle name="Followed Hyperlink 562" xfId="556"/>
    <cellStyle name="Followed Hyperlink 563" xfId="557"/>
    <cellStyle name="Followed Hyperlink 564" xfId="558"/>
    <cellStyle name="Followed Hyperlink 565" xfId="559"/>
    <cellStyle name="Followed Hyperlink 566" xfId="560"/>
    <cellStyle name="Followed Hyperlink 567" xfId="561"/>
    <cellStyle name="Followed Hyperlink 568" xfId="562"/>
    <cellStyle name="Followed Hyperlink 569" xfId="563"/>
    <cellStyle name="Followed Hyperlink 57" xfId="564"/>
    <cellStyle name="Followed Hyperlink 570" xfId="565"/>
    <cellStyle name="Followed Hyperlink 571" xfId="566"/>
    <cellStyle name="Followed Hyperlink 572" xfId="567"/>
    <cellStyle name="Followed Hyperlink 573" xfId="568"/>
    <cellStyle name="Followed Hyperlink 574" xfId="569"/>
    <cellStyle name="Followed Hyperlink 575" xfId="570"/>
    <cellStyle name="Followed Hyperlink 576" xfId="571"/>
    <cellStyle name="Followed Hyperlink 577" xfId="572"/>
    <cellStyle name="Followed Hyperlink 578" xfId="573"/>
    <cellStyle name="Followed Hyperlink 579" xfId="574"/>
    <cellStyle name="Followed Hyperlink 58" xfId="575"/>
    <cellStyle name="Followed Hyperlink 580" xfId="576"/>
    <cellStyle name="Followed Hyperlink 581" xfId="577"/>
    <cellStyle name="Followed Hyperlink 582" xfId="578"/>
    <cellStyle name="Followed Hyperlink 583" xfId="579"/>
    <cellStyle name="Followed Hyperlink 584" xfId="580"/>
    <cellStyle name="Followed Hyperlink 585" xfId="581"/>
    <cellStyle name="Followed Hyperlink 586" xfId="582"/>
    <cellStyle name="Followed Hyperlink 587" xfId="583"/>
    <cellStyle name="Followed Hyperlink 588" xfId="584"/>
    <cellStyle name="Followed Hyperlink 589" xfId="585"/>
    <cellStyle name="Followed Hyperlink 59" xfId="586"/>
    <cellStyle name="Followed Hyperlink 590" xfId="587"/>
    <cellStyle name="Followed Hyperlink 591" xfId="588"/>
    <cellStyle name="Followed Hyperlink 592" xfId="589"/>
    <cellStyle name="Followed Hyperlink 593" xfId="590"/>
    <cellStyle name="Followed Hyperlink 594" xfId="591"/>
    <cellStyle name="Followed Hyperlink 595" xfId="592"/>
    <cellStyle name="Followed Hyperlink 596" xfId="593"/>
    <cellStyle name="Followed Hyperlink 597" xfId="594"/>
    <cellStyle name="Followed Hyperlink 598" xfId="595"/>
    <cellStyle name="Followed Hyperlink 599" xfId="596"/>
    <cellStyle name="Followed Hyperlink 6" xfId="597"/>
    <cellStyle name="Followed Hyperlink 60" xfId="598"/>
    <cellStyle name="Followed Hyperlink 600" xfId="599"/>
    <cellStyle name="Followed Hyperlink 601" xfId="600"/>
    <cellStyle name="Followed Hyperlink 602" xfId="601"/>
    <cellStyle name="Followed Hyperlink 603" xfId="602"/>
    <cellStyle name="Followed Hyperlink 604" xfId="603"/>
    <cellStyle name="Followed Hyperlink 605" xfId="604"/>
    <cellStyle name="Followed Hyperlink 606" xfId="605"/>
    <cellStyle name="Followed Hyperlink 607" xfId="606"/>
    <cellStyle name="Followed Hyperlink 608" xfId="607"/>
    <cellStyle name="Followed Hyperlink 609" xfId="608"/>
    <cellStyle name="Followed Hyperlink 61" xfId="609"/>
    <cellStyle name="Followed Hyperlink 610" xfId="610"/>
    <cellStyle name="Followed Hyperlink 611" xfId="611"/>
    <cellStyle name="Followed Hyperlink 612" xfId="612"/>
    <cellStyle name="Followed Hyperlink 613" xfId="613"/>
    <cellStyle name="Followed Hyperlink 614" xfId="614"/>
    <cellStyle name="Followed Hyperlink 615" xfId="615"/>
    <cellStyle name="Followed Hyperlink 616" xfId="616"/>
    <cellStyle name="Followed Hyperlink 617" xfId="617"/>
    <cellStyle name="Followed Hyperlink 618" xfId="618"/>
    <cellStyle name="Followed Hyperlink 619" xfId="619"/>
    <cellStyle name="Followed Hyperlink 62" xfId="620"/>
    <cellStyle name="Followed Hyperlink 620" xfId="621"/>
    <cellStyle name="Followed Hyperlink 621" xfId="622"/>
    <cellStyle name="Followed Hyperlink 622" xfId="623"/>
    <cellStyle name="Followed Hyperlink 623" xfId="624"/>
    <cellStyle name="Followed Hyperlink 624" xfId="625"/>
    <cellStyle name="Followed Hyperlink 625" xfId="626"/>
    <cellStyle name="Followed Hyperlink 626" xfId="627"/>
    <cellStyle name="Followed Hyperlink 627" xfId="628"/>
    <cellStyle name="Followed Hyperlink 628" xfId="629"/>
    <cellStyle name="Followed Hyperlink 629" xfId="630"/>
    <cellStyle name="Followed Hyperlink 63" xfId="631"/>
    <cellStyle name="Followed Hyperlink 630" xfId="632"/>
    <cellStyle name="Followed Hyperlink 631" xfId="633"/>
    <cellStyle name="Followed Hyperlink 632" xfId="634"/>
    <cellStyle name="Followed Hyperlink 633" xfId="635"/>
    <cellStyle name="Followed Hyperlink 634" xfId="636"/>
    <cellStyle name="Followed Hyperlink 635" xfId="637"/>
    <cellStyle name="Followed Hyperlink 636" xfId="638"/>
    <cellStyle name="Followed Hyperlink 637" xfId="639"/>
    <cellStyle name="Followed Hyperlink 638" xfId="640"/>
    <cellStyle name="Followed Hyperlink 639" xfId="641"/>
    <cellStyle name="Followed Hyperlink 64" xfId="642"/>
    <cellStyle name="Followed Hyperlink 640" xfId="643"/>
    <cellStyle name="Followed Hyperlink 641" xfId="644"/>
    <cellStyle name="Followed Hyperlink 642" xfId="645"/>
    <cellStyle name="Followed Hyperlink 643" xfId="646"/>
    <cellStyle name="Followed Hyperlink 644" xfId="647"/>
    <cellStyle name="Followed Hyperlink 645" xfId="648"/>
    <cellStyle name="Followed Hyperlink 646" xfId="649"/>
    <cellStyle name="Followed Hyperlink 647" xfId="650"/>
    <cellStyle name="Followed Hyperlink 648" xfId="651"/>
    <cellStyle name="Followed Hyperlink 649" xfId="652"/>
    <cellStyle name="Followed Hyperlink 65" xfId="653"/>
    <cellStyle name="Followed Hyperlink 650" xfId="654"/>
    <cellStyle name="Followed Hyperlink 651" xfId="655"/>
    <cellStyle name="Followed Hyperlink 652" xfId="656"/>
    <cellStyle name="Followed Hyperlink 653" xfId="657"/>
    <cellStyle name="Followed Hyperlink 654" xfId="658"/>
    <cellStyle name="Followed Hyperlink 655" xfId="659"/>
    <cellStyle name="Followed Hyperlink 656" xfId="660"/>
    <cellStyle name="Followed Hyperlink 657" xfId="661"/>
    <cellStyle name="Followed Hyperlink 658" xfId="662"/>
    <cellStyle name="Followed Hyperlink 659" xfId="663"/>
    <cellStyle name="Followed Hyperlink 66" xfId="664"/>
    <cellStyle name="Followed Hyperlink 660" xfId="665"/>
    <cellStyle name="Followed Hyperlink 661" xfId="666"/>
    <cellStyle name="Followed Hyperlink 662" xfId="667"/>
    <cellStyle name="Followed Hyperlink 663" xfId="668"/>
    <cellStyle name="Followed Hyperlink 664" xfId="669"/>
    <cellStyle name="Followed Hyperlink 665" xfId="670"/>
    <cellStyle name="Followed Hyperlink 666" xfId="671"/>
    <cellStyle name="Followed Hyperlink 667" xfId="672"/>
    <cellStyle name="Followed Hyperlink 668" xfId="673"/>
    <cellStyle name="Followed Hyperlink 669" xfId="674"/>
    <cellStyle name="Followed Hyperlink 67" xfId="675"/>
    <cellStyle name="Followed Hyperlink 670" xfId="676"/>
    <cellStyle name="Followed Hyperlink 671" xfId="677"/>
    <cellStyle name="Followed Hyperlink 672" xfId="678"/>
    <cellStyle name="Followed Hyperlink 673" xfId="679"/>
    <cellStyle name="Followed Hyperlink 674" xfId="680"/>
    <cellStyle name="Followed Hyperlink 675" xfId="681"/>
    <cellStyle name="Followed Hyperlink 676" xfId="682"/>
    <cellStyle name="Followed Hyperlink 677" xfId="683"/>
    <cellStyle name="Followed Hyperlink 678" xfId="684"/>
    <cellStyle name="Followed Hyperlink 679" xfId="685"/>
    <cellStyle name="Followed Hyperlink 68" xfId="686"/>
    <cellStyle name="Followed Hyperlink 680" xfId="687"/>
    <cellStyle name="Followed Hyperlink 681" xfId="688"/>
    <cellStyle name="Followed Hyperlink 682" xfId="689"/>
    <cellStyle name="Followed Hyperlink 683" xfId="690"/>
    <cellStyle name="Followed Hyperlink 684" xfId="691"/>
    <cellStyle name="Followed Hyperlink 685" xfId="692"/>
    <cellStyle name="Followed Hyperlink 69" xfId="693"/>
    <cellStyle name="Followed Hyperlink 7" xfId="694"/>
    <cellStyle name="Followed Hyperlink 70" xfId="695"/>
    <cellStyle name="Followed Hyperlink 71" xfId="696"/>
    <cellStyle name="Followed Hyperlink 72" xfId="697"/>
    <cellStyle name="Followed Hyperlink 73" xfId="698"/>
    <cellStyle name="Followed Hyperlink 74" xfId="699"/>
    <cellStyle name="Followed Hyperlink 75" xfId="700"/>
    <cellStyle name="Followed Hyperlink 76" xfId="701"/>
    <cellStyle name="Followed Hyperlink 77" xfId="702"/>
    <cellStyle name="Followed Hyperlink 78" xfId="703"/>
    <cellStyle name="Followed Hyperlink 79" xfId="704"/>
    <cellStyle name="Followed Hyperlink 8" xfId="705"/>
    <cellStyle name="Followed Hyperlink 80" xfId="706"/>
    <cellStyle name="Followed Hyperlink 81" xfId="707"/>
    <cellStyle name="Followed Hyperlink 82" xfId="708"/>
    <cellStyle name="Followed Hyperlink 83" xfId="709"/>
    <cellStyle name="Followed Hyperlink 84" xfId="710"/>
    <cellStyle name="Followed Hyperlink 85" xfId="711"/>
    <cellStyle name="Followed Hyperlink 86" xfId="712"/>
    <cellStyle name="Followed Hyperlink 87" xfId="713"/>
    <cellStyle name="Followed Hyperlink 88" xfId="714"/>
    <cellStyle name="Followed Hyperlink 89" xfId="715"/>
    <cellStyle name="Followed Hyperlink 9" xfId="716"/>
    <cellStyle name="Followed Hyperlink 90" xfId="717"/>
    <cellStyle name="Followed Hyperlink 91" xfId="718"/>
    <cellStyle name="Followed Hyperlink 92" xfId="719"/>
    <cellStyle name="Followed Hyperlink 93" xfId="720"/>
    <cellStyle name="Followed Hyperlink 94" xfId="721"/>
    <cellStyle name="Followed Hyperlink 95" xfId="722"/>
    <cellStyle name="Followed Hyperlink 96" xfId="723"/>
    <cellStyle name="Followed Hyperlink 97" xfId="724"/>
    <cellStyle name="Followed Hyperlink 98" xfId="725"/>
    <cellStyle name="Followed Hyperlink 99" xfId="726"/>
    <cellStyle name="Good 2" xfId="727"/>
    <cellStyle name="Heading 1 2" xfId="728"/>
    <cellStyle name="Heading 2 2" xfId="729"/>
    <cellStyle name="Heading 3 2" xfId="730"/>
    <cellStyle name="Heading 4 2" xfId="731"/>
    <cellStyle name="Hyperlink" xfId="1422" builtinId="8"/>
    <cellStyle name="Hyperlink 10" xfId="732"/>
    <cellStyle name="Hyperlink 100" xfId="733"/>
    <cellStyle name="Hyperlink 101" xfId="734"/>
    <cellStyle name="Hyperlink 102" xfId="735"/>
    <cellStyle name="Hyperlink 103" xfId="736"/>
    <cellStyle name="Hyperlink 104" xfId="737"/>
    <cellStyle name="Hyperlink 105" xfId="738"/>
    <cellStyle name="Hyperlink 106" xfId="739"/>
    <cellStyle name="Hyperlink 107" xfId="740"/>
    <cellStyle name="Hyperlink 108" xfId="741"/>
    <cellStyle name="Hyperlink 109" xfId="742"/>
    <cellStyle name="Hyperlink 11" xfId="743"/>
    <cellStyle name="Hyperlink 110" xfId="744"/>
    <cellStyle name="Hyperlink 111" xfId="745"/>
    <cellStyle name="Hyperlink 112" xfId="746"/>
    <cellStyle name="Hyperlink 113" xfId="747"/>
    <cellStyle name="Hyperlink 114" xfId="748"/>
    <cellStyle name="Hyperlink 115" xfId="749"/>
    <cellStyle name="Hyperlink 116" xfId="750"/>
    <cellStyle name="Hyperlink 117" xfId="751"/>
    <cellStyle name="Hyperlink 118" xfId="752"/>
    <cellStyle name="Hyperlink 119" xfId="753"/>
    <cellStyle name="Hyperlink 12" xfId="754"/>
    <cellStyle name="Hyperlink 120" xfId="755"/>
    <cellStyle name="Hyperlink 121" xfId="756"/>
    <cellStyle name="Hyperlink 122" xfId="757"/>
    <cellStyle name="Hyperlink 123" xfId="758"/>
    <cellStyle name="Hyperlink 124" xfId="759"/>
    <cellStyle name="Hyperlink 125" xfId="760"/>
    <cellStyle name="Hyperlink 126" xfId="761"/>
    <cellStyle name="Hyperlink 127" xfId="762"/>
    <cellStyle name="Hyperlink 128" xfId="763"/>
    <cellStyle name="Hyperlink 129" xfId="764"/>
    <cellStyle name="Hyperlink 13" xfId="765"/>
    <cellStyle name="Hyperlink 130" xfId="766"/>
    <cellStyle name="Hyperlink 131" xfId="767"/>
    <cellStyle name="Hyperlink 132" xfId="768"/>
    <cellStyle name="Hyperlink 133" xfId="769"/>
    <cellStyle name="Hyperlink 134" xfId="770"/>
    <cellStyle name="Hyperlink 135" xfId="771"/>
    <cellStyle name="Hyperlink 136" xfId="772"/>
    <cellStyle name="Hyperlink 137" xfId="773"/>
    <cellStyle name="Hyperlink 138" xfId="774"/>
    <cellStyle name="Hyperlink 139" xfId="775"/>
    <cellStyle name="Hyperlink 14" xfId="776"/>
    <cellStyle name="Hyperlink 140" xfId="777"/>
    <cellStyle name="Hyperlink 141" xfId="778"/>
    <cellStyle name="Hyperlink 142" xfId="779"/>
    <cellStyle name="Hyperlink 143" xfId="780"/>
    <cellStyle name="Hyperlink 144" xfId="781"/>
    <cellStyle name="Hyperlink 145" xfId="782"/>
    <cellStyle name="Hyperlink 146" xfId="783"/>
    <cellStyle name="Hyperlink 147" xfId="784"/>
    <cellStyle name="Hyperlink 148" xfId="785"/>
    <cellStyle name="Hyperlink 149" xfId="786"/>
    <cellStyle name="Hyperlink 15" xfId="787"/>
    <cellStyle name="Hyperlink 150" xfId="788"/>
    <cellStyle name="Hyperlink 151" xfId="789"/>
    <cellStyle name="Hyperlink 152" xfId="790"/>
    <cellStyle name="Hyperlink 153" xfId="791"/>
    <cellStyle name="Hyperlink 154" xfId="792"/>
    <cellStyle name="Hyperlink 155" xfId="793"/>
    <cellStyle name="Hyperlink 156" xfId="794"/>
    <cellStyle name="Hyperlink 157" xfId="795"/>
    <cellStyle name="Hyperlink 158" xfId="796"/>
    <cellStyle name="Hyperlink 159" xfId="797"/>
    <cellStyle name="Hyperlink 16" xfId="798"/>
    <cellStyle name="Hyperlink 160" xfId="799"/>
    <cellStyle name="Hyperlink 161" xfId="800"/>
    <cellStyle name="Hyperlink 162" xfId="801"/>
    <cellStyle name="Hyperlink 163" xfId="802"/>
    <cellStyle name="Hyperlink 164" xfId="803"/>
    <cellStyle name="Hyperlink 165" xfId="804"/>
    <cellStyle name="Hyperlink 166" xfId="805"/>
    <cellStyle name="Hyperlink 167" xfId="806"/>
    <cellStyle name="Hyperlink 168" xfId="807"/>
    <cellStyle name="Hyperlink 169" xfId="808"/>
    <cellStyle name="Hyperlink 17" xfId="809"/>
    <cellStyle name="Hyperlink 170" xfId="810"/>
    <cellStyle name="Hyperlink 171" xfId="811"/>
    <cellStyle name="Hyperlink 172" xfId="812"/>
    <cellStyle name="Hyperlink 173" xfId="813"/>
    <cellStyle name="Hyperlink 174" xfId="814"/>
    <cellStyle name="Hyperlink 175" xfId="815"/>
    <cellStyle name="Hyperlink 176" xfId="816"/>
    <cellStyle name="Hyperlink 177" xfId="817"/>
    <cellStyle name="Hyperlink 178" xfId="818"/>
    <cellStyle name="Hyperlink 179" xfId="819"/>
    <cellStyle name="Hyperlink 18" xfId="820"/>
    <cellStyle name="Hyperlink 180" xfId="821"/>
    <cellStyle name="Hyperlink 181" xfId="822"/>
    <cellStyle name="Hyperlink 182" xfId="823"/>
    <cellStyle name="Hyperlink 183" xfId="824"/>
    <cellStyle name="Hyperlink 184" xfId="825"/>
    <cellStyle name="Hyperlink 185" xfId="826"/>
    <cellStyle name="Hyperlink 186" xfId="827"/>
    <cellStyle name="Hyperlink 187" xfId="828"/>
    <cellStyle name="Hyperlink 188" xfId="829"/>
    <cellStyle name="Hyperlink 189" xfId="830"/>
    <cellStyle name="Hyperlink 19" xfId="831"/>
    <cellStyle name="Hyperlink 190" xfId="832"/>
    <cellStyle name="Hyperlink 191" xfId="833"/>
    <cellStyle name="Hyperlink 192" xfId="834"/>
    <cellStyle name="Hyperlink 193" xfId="835"/>
    <cellStyle name="Hyperlink 194" xfId="836"/>
    <cellStyle name="Hyperlink 195" xfId="837"/>
    <cellStyle name="Hyperlink 196" xfId="838"/>
    <cellStyle name="Hyperlink 197" xfId="839"/>
    <cellStyle name="Hyperlink 198" xfId="840"/>
    <cellStyle name="Hyperlink 199" xfId="841"/>
    <cellStyle name="Hyperlink 2" xfId="842"/>
    <cellStyle name="Hyperlink 20" xfId="843"/>
    <cellStyle name="Hyperlink 200" xfId="844"/>
    <cellStyle name="Hyperlink 201" xfId="845"/>
    <cellStyle name="Hyperlink 202" xfId="846"/>
    <cellStyle name="Hyperlink 203" xfId="847"/>
    <cellStyle name="Hyperlink 204" xfId="848"/>
    <cellStyle name="Hyperlink 205" xfId="849"/>
    <cellStyle name="Hyperlink 206" xfId="850"/>
    <cellStyle name="Hyperlink 207" xfId="851"/>
    <cellStyle name="Hyperlink 208" xfId="852"/>
    <cellStyle name="Hyperlink 209" xfId="853"/>
    <cellStyle name="Hyperlink 21" xfId="854"/>
    <cellStyle name="Hyperlink 210" xfId="855"/>
    <cellStyle name="Hyperlink 211" xfId="856"/>
    <cellStyle name="Hyperlink 212" xfId="857"/>
    <cellStyle name="Hyperlink 213" xfId="858"/>
    <cellStyle name="Hyperlink 214" xfId="859"/>
    <cellStyle name="Hyperlink 215" xfId="860"/>
    <cellStyle name="Hyperlink 216" xfId="861"/>
    <cellStyle name="Hyperlink 217" xfId="862"/>
    <cellStyle name="Hyperlink 218" xfId="863"/>
    <cellStyle name="Hyperlink 219" xfId="864"/>
    <cellStyle name="Hyperlink 22" xfId="865"/>
    <cellStyle name="Hyperlink 220" xfId="866"/>
    <cellStyle name="Hyperlink 221" xfId="867"/>
    <cellStyle name="Hyperlink 222" xfId="868"/>
    <cellStyle name="Hyperlink 223" xfId="869"/>
    <cellStyle name="Hyperlink 224" xfId="870"/>
    <cellStyle name="Hyperlink 225" xfId="871"/>
    <cellStyle name="Hyperlink 226" xfId="872"/>
    <cellStyle name="Hyperlink 227" xfId="873"/>
    <cellStyle name="Hyperlink 228" xfId="874"/>
    <cellStyle name="Hyperlink 229" xfId="875"/>
    <cellStyle name="Hyperlink 23" xfId="876"/>
    <cellStyle name="Hyperlink 230" xfId="877"/>
    <cellStyle name="Hyperlink 231" xfId="878"/>
    <cellStyle name="Hyperlink 232" xfId="879"/>
    <cellStyle name="Hyperlink 233" xfId="880"/>
    <cellStyle name="Hyperlink 234" xfId="881"/>
    <cellStyle name="Hyperlink 235" xfId="882"/>
    <cellStyle name="Hyperlink 236" xfId="883"/>
    <cellStyle name="Hyperlink 237" xfId="884"/>
    <cellStyle name="Hyperlink 238" xfId="885"/>
    <cellStyle name="Hyperlink 239" xfId="886"/>
    <cellStyle name="Hyperlink 24" xfId="887"/>
    <cellStyle name="Hyperlink 240" xfId="888"/>
    <cellStyle name="Hyperlink 241" xfId="889"/>
    <cellStyle name="Hyperlink 242" xfId="890"/>
    <cellStyle name="Hyperlink 243" xfId="891"/>
    <cellStyle name="Hyperlink 244" xfId="892"/>
    <cellStyle name="Hyperlink 245" xfId="893"/>
    <cellStyle name="Hyperlink 246" xfId="894"/>
    <cellStyle name="Hyperlink 247" xfId="895"/>
    <cellStyle name="Hyperlink 248" xfId="896"/>
    <cellStyle name="Hyperlink 249" xfId="897"/>
    <cellStyle name="Hyperlink 25" xfId="898"/>
    <cellStyle name="Hyperlink 250" xfId="899"/>
    <cellStyle name="Hyperlink 251" xfId="900"/>
    <cellStyle name="Hyperlink 252" xfId="901"/>
    <cellStyle name="Hyperlink 253" xfId="902"/>
    <cellStyle name="Hyperlink 254" xfId="903"/>
    <cellStyle name="Hyperlink 255" xfId="904"/>
    <cellStyle name="Hyperlink 256" xfId="905"/>
    <cellStyle name="Hyperlink 257" xfId="906"/>
    <cellStyle name="Hyperlink 258" xfId="907"/>
    <cellStyle name="Hyperlink 259" xfId="908"/>
    <cellStyle name="Hyperlink 26" xfId="909"/>
    <cellStyle name="Hyperlink 260" xfId="910"/>
    <cellStyle name="Hyperlink 261" xfId="911"/>
    <cellStyle name="Hyperlink 262" xfId="912"/>
    <cellStyle name="Hyperlink 263" xfId="913"/>
    <cellStyle name="Hyperlink 264" xfId="914"/>
    <cellStyle name="Hyperlink 265" xfId="915"/>
    <cellStyle name="Hyperlink 266" xfId="916"/>
    <cellStyle name="Hyperlink 267" xfId="917"/>
    <cellStyle name="Hyperlink 268" xfId="918"/>
    <cellStyle name="Hyperlink 269" xfId="919"/>
    <cellStyle name="Hyperlink 27" xfId="920"/>
    <cellStyle name="Hyperlink 270" xfId="921"/>
    <cellStyle name="Hyperlink 271" xfId="922"/>
    <cellStyle name="Hyperlink 272" xfId="923"/>
    <cellStyle name="Hyperlink 273" xfId="924"/>
    <cellStyle name="Hyperlink 274" xfId="925"/>
    <cellStyle name="Hyperlink 275" xfId="926"/>
    <cellStyle name="Hyperlink 276" xfId="927"/>
    <cellStyle name="Hyperlink 277" xfId="928"/>
    <cellStyle name="Hyperlink 278" xfId="929"/>
    <cellStyle name="Hyperlink 279" xfId="930"/>
    <cellStyle name="Hyperlink 28" xfId="931"/>
    <cellStyle name="Hyperlink 280" xfId="932"/>
    <cellStyle name="Hyperlink 281" xfId="933"/>
    <cellStyle name="Hyperlink 282" xfId="934"/>
    <cellStyle name="Hyperlink 283" xfId="935"/>
    <cellStyle name="Hyperlink 284" xfId="936"/>
    <cellStyle name="Hyperlink 285" xfId="937"/>
    <cellStyle name="Hyperlink 286" xfId="938"/>
    <cellStyle name="Hyperlink 287" xfId="939"/>
    <cellStyle name="Hyperlink 288" xfId="940"/>
    <cellStyle name="Hyperlink 289" xfId="941"/>
    <cellStyle name="Hyperlink 29" xfId="942"/>
    <cellStyle name="Hyperlink 290" xfId="943"/>
    <cellStyle name="Hyperlink 291" xfId="944"/>
    <cellStyle name="Hyperlink 292" xfId="945"/>
    <cellStyle name="Hyperlink 293" xfId="946"/>
    <cellStyle name="Hyperlink 294" xfId="947"/>
    <cellStyle name="Hyperlink 295" xfId="948"/>
    <cellStyle name="Hyperlink 296" xfId="949"/>
    <cellStyle name="Hyperlink 297" xfId="950"/>
    <cellStyle name="Hyperlink 298" xfId="951"/>
    <cellStyle name="Hyperlink 299" xfId="952"/>
    <cellStyle name="Hyperlink 3" xfId="953"/>
    <cellStyle name="Hyperlink 30" xfId="954"/>
    <cellStyle name="Hyperlink 300" xfId="955"/>
    <cellStyle name="Hyperlink 301" xfId="956"/>
    <cellStyle name="Hyperlink 302" xfId="957"/>
    <cellStyle name="Hyperlink 303" xfId="958"/>
    <cellStyle name="Hyperlink 304" xfId="959"/>
    <cellStyle name="Hyperlink 305" xfId="960"/>
    <cellStyle name="Hyperlink 306" xfId="961"/>
    <cellStyle name="Hyperlink 307" xfId="962"/>
    <cellStyle name="Hyperlink 308" xfId="963"/>
    <cellStyle name="Hyperlink 309" xfId="964"/>
    <cellStyle name="Hyperlink 31" xfId="965"/>
    <cellStyle name="Hyperlink 310" xfId="966"/>
    <cellStyle name="Hyperlink 311" xfId="967"/>
    <cellStyle name="Hyperlink 312" xfId="968"/>
    <cellStyle name="Hyperlink 313" xfId="969"/>
    <cellStyle name="Hyperlink 314" xfId="970"/>
    <cellStyle name="Hyperlink 315" xfId="971"/>
    <cellStyle name="Hyperlink 316" xfId="972"/>
    <cellStyle name="Hyperlink 317" xfId="973"/>
    <cellStyle name="Hyperlink 318" xfId="974"/>
    <cellStyle name="Hyperlink 319" xfId="975"/>
    <cellStyle name="Hyperlink 32" xfId="976"/>
    <cellStyle name="Hyperlink 320" xfId="977"/>
    <cellStyle name="Hyperlink 321" xfId="978"/>
    <cellStyle name="Hyperlink 322" xfId="979"/>
    <cellStyle name="Hyperlink 323" xfId="980"/>
    <cellStyle name="Hyperlink 324" xfId="981"/>
    <cellStyle name="Hyperlink 325" xfId="982"/>
    <cellStyle name="Hyperlink 326" xfId="983"/>
    <cellStyle name="Hyperlink 327" xfId="984"/>
    <cellStyle name="Hyperlink 328" xfId="985"/>
    <cellStyle name="Hyperlink 329" xfId="986"/>
    <cellStyle name="Hyperlink 33" xfId="987"/>
    <cellStyle name="Hyperlink 330" xfId="988"/>
    <cellStyle name="Hyperlink 331" xfId="989"/>
    <cellStyle name="Hyperlink 332" xfId="990"/>
    <cellStyle name="Hyperlink 333" xfId="991"/>
    <cellStyle name="Hyperlink 334" xfId="992"/>
    <cellStyle name="Hyperlink 335" xfId="993"/>
    <cellStyle name="Hyperlink 336" xfId="994"/>
    <cellStyle name="Hyperlink 337" xfId="995"/>
    <cellStyle name="Hyperlink 338" xfId="996"/>
    <cellStyle name="Hyperlink 339" xfId="997"/>
    <cellStyle name="Hyperlink 34" xfId="998"/>
    <cellStyle name="Hyperlink 340" xfId="999"/>
    <cellStyle name="Hyperlink 341" xfId="1000"/>
    <cellStyle name="Hyperlink 342" xfId="1001"/>
    <cellStyle name="Hyperlink 343" xfId="1002"/>
    <cellStyle name="Hyperlink 344" xfId="1003"/>
    <cellStyle name="Hyperlink 345" xfId="1004"/>
    <cellStyle name="Hyperlink 346" xfId="1005"/>
    <cellStyle name="Hyperlink 347" xfId="1006"/>
    <cellStyle name="Hyperlink 348" xfId="1007"/>
    <cellStyle name="Hyperlink 349" xfId="1008"/>
    <cellStyle name="Hyperlink 35" xfId="1009"/>
    <cellStyle name="Hyperlink 350" xfId="1010"/>
    <cellStyle name="Hyperlink 351" xfId="1011"/>
    <cellStyle name="Hyperlink 352" xfId="1012"/>
    <cellStyle name="Hyperlink 353" xfId="1013"/>
    <cellStyle name="Hyperlink 354" xfId="1014"/>
    <cellStyle name="Hyperlink 355" xfId="1015"/>
    <cellStyle name="Hyperlink 356" xfId="1016"/>
    <cellStyle name="Hyperlink 357" xfId="1017"/>
    <cellStyle name="Hyperlink 358" xfId="1018"/>
    <cellStyle name="Hyperlink 359" xfId="1019"/>
    <cellStyle name="Hyperlink 36" xfId="1020"/>
    <cellStyle name="Hyperlink 360" xfId="1021"/>
    <cellStyle name="Hyperlink 361" xfId="1022"/>
    <cellStyle name="Hyperlink 362" xfId="1023"/>
    <cellStyle name="Hyperlink 363" xfId="1024"/>
    <cellStyle name="Hyperlink 364" xfId="1025"/>
    <cellStyle name="Hyperlink 365" xfId="1026"/>
    <cellStyle name="Hyperlink 366" xfId="1027"/>
    <cellStyle name="Hyperlink 367" xfId="1028"/>
    <cellStyle name="Hyperlink 368" xfId="1029"/>
    <cellStyle name="Hyperlink 369" xfId="1030"/>
    <cellStyle name="Hyperlink 37" xfId="1031"/>
    <cellStyle name="Hyperlink 370" xfId="1032"/>
    <cellStyle name="Hyperlink 371" xfId="1033"/>
    <cellStyle name="Hyperlink 372" xfId="1034"/>
    <cellStyle name="Hyperlink 373" xfId="1035"/>
    <cellStyle name="Hyperlink 374" xfId="1036"/>
    <cellStyle name="Hyperlink 375" xfId="1037"/>
    <cellStyle name="Hyperlink 376" xfId="1038"/>
    <cellStyle name="Hyperlink 377" xfId="1039"/>
    <cellStyle name="Hyperlink 378" xfId="1040"/>
    <cellStyle name="Hyperlink 379" xfId="1041"/>
    <cellStyle name="Hyperlink 38" xfId="1042"/>
    <cellStyle name="Hyperlink 380" xfId="1043"/>
    <cellStyle name="Hyperlink 381" xfId="1044"/>
    <cellStyle name="Hyperlink 382" xfId="1045"/>
    <cellStyle name="Hyperlink 383" xfId="1046"/>
    <cellStyle name="Hyperlink 384" xfId="1047"/>
    <cellStyle name="Hyperlink 385" xfId="1048"/>
    <cellStyle name="Hyperlink 386" xfId="1049"/>
    <cellStyle name="Hyperlink 387" xfId="1050"/>
    <cellStyle name="Hyperlink 388" xfId="1051"/>
    <cellStyle name="Hyperlink 389" xfId="1052"/>
    <cellStyle name="Hyperlink 39" xfId="1053"/>
    <cellStyle name="Hyperlink 390" xfId="1054"/>
    <cellStyle name="Hyperlink 391" xfId="1055"/>
    <cellStyle name="Hyperlink 392" xfId="1056"/>
    <cellStyle name="Hyperlink 393" xfId="1057"/>
    <cellStyle name="Hyperlink 394" xfId="1058"/>
    <cellStyle name="Hyperlink 395" xfId="1059"/>
    <cellStyle name="Hyperlink 396" xfId="1060"/>
    <cellStyle name="Hyperlink 397" xfId="1061"/>
    <cellStyle name="Hyperlink 398" xfId="1062"/>
    <cellStyle name="Hyperlink 399" xfId="1063"/>
    <cellStyle name="Hyperlink 4" xfId="1064"/>
    <cellStyle name="Hyperlink 40" xfId="1065"/>
    <cellStyle name="Hyperlink 400" xfId="1066"/>
    <cellStyle name="Hyperlink 401" xfId="1067"/>
    <cellStyle name="Hyperlink 402" xfId="1068"/>
    <cellStyle name="Hyperlink 403" xfId="1069"/>
    <cellStyle name="Hyperlink 404" xfId="1070"/>
    <cellStyle name="Hyperlink 405" xfId="1071"/>
    <cellStyle name="Hyperlink 406" xfId="1072"/>
    <cellStyle name="Hyperlink 407" xfId="1073"/>
    <cellStyle name="Hyperlink 408" xfId="1074"/>
    <cellStyle name="Hyperlink 409" xfId="1075"/>
    <cellStyle name="Hyperlink 41" xfId="1076"/>
    <cellStyle name="Hyperlink 410" xfId="1077"/>
    <cellStyle name="Hyperlink 411" xfId="1078"/>
    <cellStyle name="Hyperlink 412" xfId="1079"/>
    <cellStyle name="Hyperlink 413" xfId="1080"/>
    <cellStyle name="Hyperlink 414" xfId="1081"/>
    <cellStyle name="Hyperlink 415" xfId="1082"/>
    <cellStyle name="Hyperlink 416" xfId="1083"/>
    <cellStyle name="Hyperlink 417" xfId="1084"/>
    <cellStyle name="Hyperlink 418" xfId="1085"/>
    <cellStyle name="Hyperlink 419" xfId="1086"/>
    <cellStyle name="Hyperlink 42" xfId="1087"/>
    <cellStyle name="Hyperlink 420" xfId="1088"/>
    <cellStyle name="Hyperlink 421" xfId="1089"/>
    <cellStyle name="Hyperlink 422" xfId="1090"/>
    <cellStyle name="Hyperlink 423" xfId="1091"/>
    <cellStyle name="Hyperlink 424" xfId="1092"/>
    <cellStyle name="Hyperlink 425" xfId="1093"/>
    <cellStyle name="Hyperlink 426" xfId="1094"/>
    <cellStyle name="Hyperlink 427" xfId="1095"/>
    <cellStyle name="Hyperlink 428" xfId="1096"/>
    <cellStyle name="Hyperlink 429" xfId="1097"/>
    <cellStyle name="Hyperlink 43" xfId="1098"/>
    <cellStyle name="Hyperlink 430" xfId="1099"/>
    <cellStyle name="Hyperlink 431" xfId="1100"/>
    <cellStyle name="Hyperlink 432" xfId="1101"/>
    <cellStyle name="Hyperlink 433" xfId="1102"/>
    <cellStyle name="Hyperlink 434" xfId="1103"/>
    <cellStyle name="Hyperlink 435" xfId="1104"/>
    <cellStyle name="Hyperlink 436" xfId="1105"/>
    <cellStyle name="Hyperlink 437" xfId="1106"/>
    <cellStyle name="Hyperlink 438" xfId="1107"/>
    <cellStyle name="Hyperlink 439" xfId="1108"/>
    <cellStyle name="Hyperlink 44" xfId="1109"/>
    <cellStyle name="Hyperlink 440" xfId="1110"/>
    <cellStyle name="Hyperlink 441" xfId="1111"/>
    <cellStyle name="Hyperlink 442" xfId="1112"/>
    <cellStyle name="Hyperlink 443" xfId="1113"/>
    <cellStyle name="Hyperlink 444" xfId="1114"/>
    <cellStyle name="Hyperlink 445" xfId="1115"/>
    <cellStyle name="Hyperlink 446" xfId="1116"/>
    <cellStyle name="Hyperlink 447" xfId="1117"/>
    <cellStyle name="Hyperlink 448" xfId="1118"/>
    <cellStyle name="Hyperlink 449" xfId="1119"/>
    <cellStyle name="Hyperlink 45" xfId="1120"/>
    <cellStyle name="Hyperlink 450" xfId="1121"/>
    <cellStyle name="Hyperlink 451" xfId="1122"/>
    <cellStyle name="Hyperlink 452" xfId="1123"/>
    <cellStyle name="Hyperlink 453" xfId="1124"/>
    <cellStyle name="Hyperlink 454" xfId="1125"/>
    <cellStyle name="Hyperlink 455" xfId="1126"/>
    <cellStyle name="Hyperlink 456" xfId="1127"/>
    <cellStyle name="Hyperlink 457" xfId="1128"/>
    <cellStyle name="Hyperlink 458" xfId="1129"/>
    <cellStyle name="Hyperlink 459" xfId="1130"/>
    <cellStyle name="Hyperlink 46" xfId="1131"/>
    <cellStyle name="Hyperlink 460" xfId="1132"/>
    <cellStyle name="Hyperlink 461" xfId="1133"/>
    <cellStyle name="Hyperlink 462" xfId="1134"/>
    <cellStyle name="Hyperlink 463" xfId="1135"/>
    <cellStyle name="Hyperlink 464" xfId="1136"/>
    <cellStyle name="Hyperlink 465" xfId="1137"/>
    <cellStyle name="Hyperlink 466" xfId="1138"/>
    <cellStyle name="Hyperlink 467" xfId="1139"/>
    <cellStyle name="Hyperlink 468" xfId="1140"/>
    <cellStyle name="Hyperlink 469" xfId="1141"/>
    <cellStyle name="Hyperlink 47" xfId="1142"/>
    <cellStyle name="Hyperlink 470" xfId="1143"/>
    <cellStyle name="Hyperlink 471" xfId="1144"/>
    <cellStyle name="Hyperlink 472" xfId="1145"/>
    <cellStyle name="Hyperlink 473" xfId="1146"/>
    <cellStyle name="Hyperlink 474" xfId="1147"/>
    <cellStyle name="Hyperlink 475" xfId="1148"/>
    <cellStyle name="Hyperlink 476" xfId="1149"/>
    <cellStyle name="Hyperlink 477" xfId="1150"/>
    <cellStyle name="Hyperlink 478" xfId="1151"/>
    <cellStyle name="Hyperlink 479" xfId="1152"/>
    <cellStyle name="Hyperlink 48" xfId="1153"/>
    <cellStyle name="Hyperlink 480" xfId="1154"/>
    <cellStyle name="Hyperlink 481" xfId="1155"/>
    <cellStyle name="Hyperlink 482" xfId="1156"/>
    <cellStyle name="Hyperlink 483" xfId="1157"/>
    <cellStyle name="Hyperlink 484" xfId="1158"/>
    <cellStyle name="Hyperlink 485" xfId="1159"/>
    <cellStyle name="Hyperlink 486" xfId="1160"/>
    <cellStyle name="Hyperlink 487" xfId="1161"/>
    <cellStyle name="Hyperlink 488" xfId="1162"/>
    <cellStyle name="Hyperlink 489" xfId="1163"/>
    <cellStyle name="Hyperlink 49" xfId="1164"/>
    <cellStyle name="Hyperlink 490" xfId="1165"/>
    <cellStyle name="Hyperlink 491" xfId="1166"/>
    <cellStyle name="Hyperlink 492" xfId="1167"/>
    <cellStyle name="Hyperlink 493" xfId="1168"/>
    <cellStyle name="Hyperlink 494" xfId="1169"/>
    <cellStyle name="Hyperlink 495" xfId="1170"/>
    <cellStyle name="Hyperlink 496" xfId="1171"/>
    <cellStyle name="Hyperlink 497" xfId="1172"/>
    <cellStyle name="Hyperlink 498" xfId="1173"/>
    <cellStyle name="Hyperlink 499" xfId="1174"/>
    <cellStyle name="Hyperlink 5" xfId="1175"/>
    <cellStyle name="Hyperlink 50" xfId="1176"/>
    <cellStyle name="Hyperlink 500" xfId="1177"/>
    <cellStyle name="Hyperlink 501" xfId="1178"/>
    <cellStyle name="Hyperlink 502" xfId="1179"/>
    <cellStyle name="Hyperlink 503" xfId="1180"/>
    <cellStyle name="Hyperlink 504" xfId="1181"/>
    <cellStyle name="Hyperlink 505" xfId="1182"/>
    <cellStyle name="Hyperlink 506" xfId="1183"/>
    <cellStyle name="Hyperlink 507" xfId="1184"/>
    <cellStyle name="Hyperlink 508" xfId="1185"/>
    <cellStyle name="Hyperlink 509" xfId="1186"/>
    <cellStyle name="Hyperlink 51" xfId="1187"/>
    <cellStyle name="Hyperlink 510" xfId="1188"/>
    <cellStyle name="Hyperlink 511" xfId="1189"/>
    <cellStyle name="Hyperlink 512" xfId="1190"/>
    <cellStyle name="Hyperlink 513" xfId="1191"/>
    <cellStyle name="Hyperlink 514" xfId="1192"/>
    <cellStyle name="Hyperlink 515" xfId="1193"/>
    <cellStyle name="Hyperlink 516" xfId="1194"/>
    <cellStyle name="Hyperlink 517" xfId="1195"/>
    <cellStyle name="Hyperlink 518" xfId="1196"/>
    <cellStyle name="Hyperlink 519" xfId="1197"/>
    <cellStyle name="Hyperlink 52" xfId="1198"/>
    <cellStyle name="Hyperlink 520" xfId="1199"/>
    <cellStyle name="Hyperlink 521" xfId="1200"/>
    <cellStyle name="Hyperlink 522" xfId="1201"/>
    <cellStyle name="Hyperlink 523" xfId="1202"/>
    <cellStyle name="Hyperlink 524" xfId="1203"/>
    <cellStyle name="Hyperlink 525" xfId="1204"/>
    <cellStyle name="Hyperlink 526" xfId="1205"/>
    <cellStyle name="Hyperlink 527" xfId="1206"/>
    <cellStyle name="Hyperlink 528" xfId="1207"/>
    <cellStyle name="Hyperlink 529" xfId="1208"/>
    <cellStyle name="Hyperlink 53" xfId="1209"/>
    <cellStyle name="Hyperlink 530" xfId="1210"/>
    <cellStyle name="Hyperlink 531" xfId="1211"/>
    <cellStyle name="Hyperlink 532" xfId="1212"/>
    <cellStyle name="Hyperlink 533" xfId="1213"/>
    <cellStyle name="Hyperlink 534" xfId="1214"/>
    <cellStyle name="Hyperlink 535" xfId="1215"/>
    <cellStyle name="Hyperlink 536" xfId="1216"/>
    <cellStyle name="Hyperlink 537" xfId="1217"/>
    <cellStyle name="Hyperlink 538" xfId="1218"/>
    <cellStyle name="Hyperlink 539" xfId="1219"/>
    <cellStyle name="Hyperlink 54" xfId="1220"/>
    <cellStyle name="Hyperlink 540" xfId="1221"/>
    <cellStyle name="Hyperlink 541" xfId="1222"/>
    <cellStyle name="Hyperlink 542" xfId="1223"/>
    <cellStyle name="Hyperlink 543" xfId="1224"/>
    <cellStyle name="Hyperlink 544" xfId="1225"/>
    <cellStyle name="Hyperlink 545" xfId="1226"/>
    <cellStyle name="Hyperlink 546" xfId="1227"/>
    <cellStyle name="Hyperlink 547" xfId="1228"/>
    <cellStyle name="Hyperlink 548" xfId="1229"/>
    <cellStyle name="Hyperlink 549" xfId="1230"/>
    <cellStyle name="Hyperlink 55" xfId="1231"/>
    <cellStyle name="Hyperlink 550" xfId="1232"/>
    <cellStyle name="Hyperlink 551" xfId="1233"/>
    <cellStyle name="Hyperlink 552" xfId="1234"/>
    <cellStyle name="Hyperlink 553" xfId="1235"/>
    <cellStyle name="Hyperlink 554" xfId="1236"/>
    <cellStyle name="Hyperlink 555" xfId="1237"/>
    <cellStyle name="Hyperlink 556" xfId="1238"/>
    <cellStyle name="Hyperlink 557" xfId="1239"/>
    <cellStyle name="Hyperlink 558" xfId="1240"/>
    <cellStyle name="Hyperlink 559" xfId="1241"/>
    <cellStyle name="Hyperlink 56" xfId="1242"/>
    <cellStyle name="Hyperlink 560" xfId="1243"/>
    <cellStyle name="Hyperlink 561" xfId="1244"/>
    <cellStyle name="Hyperlink 562" xfId="1245"/>
    <cellStyle name="Hyperlink 563" xfId="1246"/>
    <cellStyle name="Hyperlink 564" xfId="1247"/>
    <cellStyle name="Hyperlink 565" xfId="1248"/>
    <cellStyle name="Hyperlink 566" xfId="1249"/>
    <cellStyle name="Hyperlink 567" xfId="1250"/>
    <cellStyle name="Hyperlink 568" xfId="1251"/>
    <cellStyle name="Hyperlink 569" xfId="1252"/>
    <cellStyle name="Hyperlink 57" xfId="1253"/>
    <cellStyle name="Hyperlink 570" xfId="1254"/>
    <cellStyle name="Hyperlink 571" xfId="1255"/>
    <cellStyle name="Hyperlink 572" xfId="1256"/>
    <cellStyle name="Hyperlink 573" xfId="1257"/>
    <cellStyle name="Hyperlink 574" xfId="1258"/>
    <cellStyle name="Hyperlink 575" xfId="1259"/>
    <cellStyle name="Hyperlink 576" xfId="1260"/>
    <cellStyle name="Hyperlink 577" xfId="1261"/>
    <cellStyle name="Hyperlink 578" xfId="1262"/>
    <cellStyle name="Hyperlink 579" xfId="1263"/>
    <cellStyle name="Hyperlink 58" xfId="1264"/>
    <cellStyle name="Hyperlink 580" xfId="1265"/>
    <cellStyle name="Hyperlink 581" xfId="1266"/>
    <cellStyle name="Hyperlink 582" xfId="1267"/>
    <cellStyle name="Hyperlink 583" xfId="1268"/>
    <cellStyle name="Hyperlink 584" xfId="1269"/>
    <cellStyle name="Hyperlink 585" xfId="1270"/>
    <cellStyle name="Hyperlink 586" xfId="1271"/>
    <cellStyle name="Hyperlink 587" xfId="1272"/>
    <cellStyle name="Hyperlink 588" xfId="1273"/>
    <cellStyle name="Hyperlink 589" xfId="1274"/>
    <cellStyle name="Hyperlink 59" xfId="1275"/>
    <cellStyle name="Hyperlink 590" xfId="1276"/>
    <cellStyle name="Hyperlink 591" xfId="1277"/>
    <cellStyle name="Hyperlink 592" xfId="1278"/>
    <cellStyle name="Hyperlink 593" xfId="1279"/>
    <cellStyle name="Hyperlink 594" xfId="1280"/>
    <cellStyle name="Hyperlink 595" xfId="1281"/>
    <cellStyle name="Hyperlink 596" xfId="1282"/>
    <cellStyle name="Hyperlink 597" xfId="1283"/>
    <cellStyle name="Hyperlink 598" xfId="1284"/>
    <cellStyle name="Hyperlink 599" xfId="1285"/>
    <cellStyle name="Hyperlink 6" xfId="1286"/>
    <cellStyle name="Hyperlink 60" xfId="1287"/>
    <cellStyle name="Hyperlink 600" xfId="1288"/>
    <cellStyle name="Hyperlink 601" xfId="1289"/>
    <cellStyle name="Hyperlink 602" xfId="1290"/>
    <cellStyle name="Hyperlink 603" xfId="1291"/>
    <cellStyle name="Hyperlink 604" xfId="1292"/>
    <cellStyle name="Hyperlink 605" xfId="1293"/>
    <cellStyle name="Hyperlink 606" xfId="1294"/>
    <cellStyle name="Hyperlink 607" xfId="1295"/>
    <cellStyle name="Hyperlink 608" xfId="1296"/>
    <cellStyle name="Hyperlink 609" xfId="1297"/>
    <cellStyle name="Hyperlink 61" xfId="1298"/>
    <cellStyle name="Hyperlink 610" xfId="1299"/>
    <cellStyle name="Hyperlink 611" xfId="1300"/>
    <cellStyle name="Hyperlink 612" xfId="1301"/>
    <cellStyle name="Hyperlink 613" xfId="1302"/>
    <cellStyle name="Hyperlink 614" xfId="1303"/>
    <cellStyle name="Hyperlink 615" xfId="1304"/>
    <cellStyle name="Hyperlink 616" xfId="1305"/>
    <cellStyle name="Hyperlink 617" xfId="1306"/>
    <cellStyle name="Hyperlink 618" xfId="1307"/>
    <cellStyle name="Hyperlink 619" xfId="1308"/>
    <cellStyle name="Hyperlink 62" xfId="1309"/>
    <cellStyle name="Hyperlink 620" xfId="1310"/>
    <cellStyle name="Hyperlink 621" xfId="1311"/>
    <cellStyle name="Hyperlink 622" xfId="1312"/>
    <cellStyle name="Hyperlink 623" xfId="1313"/>
    <cellStyle name="Hyperlink 624" xfId="1314"/>
    <cellStyle name="Hyperlink 625" xfId="1315"/>
    <cellStyle name="Hyperlink 626" xfId="1316"/>
    <cellStyle name="Hyperlink 627" xfId="1317"/>
    <cellStyle name="Hyperlink 628" xfId="1318"/>
    <cellStyle name="Hyperlink 629" xfId="1319"/>
    <cellStyle name="Hyperlink 63" xfId="1320"/>
    <cellStyle name="Hyperlink 630" xfId="1321"/>
    <cellStyle name="Hyperlink 631" xfId="1322"/>
    <cellStyle name="Hyperlink 632" xfId="1323"/>
    <cellStyle name="Hyperlink 633" xfId="1324"/>
    <cellStyle name="Hyperlink 634" xfId="1325"/>
    <cellStyle name="Hyperlink 635" xfId="1326"/>
    <cellStyle name="Hyperlink 636" xfId="1327"/>
    <cellStyle name="Hyperlink 637" xfId="1328"/>
    <cellStyle name="Hyperlink 638" xfId="1329"/>
    <cellStyle name="Hyperlink 639" xfId="1330"/>
    <cellStyle name="Hyperlink 64" xfId="1331"/>
    <cellStyle name="Hyperlink 640" xfId="1332"/>
    <cellStyle name="Hyperlink 641" xfId="1333"/>
    <cellStyle name="Hyperlink 642" xfId="1334"/>
    <cellStyle name="Hyperlink 643" xfId="1335"/>
    <cellStyle name="Hyperlink 644" xfId="1336"/>
    <cellStyle name="Hyperlink 645" xfId="1337"/>
    <cellStyle name="Hyperlink 646" xfId="1338"/>
    <cellStyle name="Hyperlink 647" xfId="1339"/>
    <cellStyle name="Hyperlink 648" xfId="1340"/>
    <cellStyle name="Hyperlink 649" xfId="1341"/>
    <cellStyle name="Hyperlink 65" xfId="1342"/>
    <cellStyle name="Hyperlink 650" xfId="1343"/>
    <cellStyle name="Hyperlink 651" xfId="1344"/>
    <cellStyle name="Hyperlink 652" xfId="1345"/>
    <cellStyle name="Hyperlink 653" xfId="1346"/>
    <cellStyle name="Hyperlink 654" xfId="1347"/>
    <cellStyle name="Hyperlink 655" xfId="1348"/>
    <cellStyle name="Hyperlink 656" xfId="1349"/>
    <cellStyle name="Hyperlink 657" xfId="1350"/>
    <cellStyle name="Hyperlink 658" xfId="1351"/>
    <cellStyle name="Hyperlink 659" xfId="1352"/>
    <cellStyle name="Hyperlink 66" xfId="1353"/>
    <cellStyle name="Hyperlink 660" xfId="1354"/>
    <cellStyle name="Hyperlink 661" xfId="1355"/>
    <cellStyle name="Hyperlink 662" xfId="1356"/>
    <cellStyle name="Hyperlink 663" xfId="1357"/>
    <cellStyle name="Hyperlink 664" xfId="1358"/>
    <cellStyle name="Hyperlink 665" xfId="1359"/>
    <cellStyle name="Hyperlink 666" xfId="1360"/>
    <cellStyle name="Hyperlink 667" xfId="1361"/>
    <cellStyle name="Hyperlink 668" xfId="1362"/>
    <cellStyle name="Hyperlink 669" xfId="1363"/>
    <cellStyle name="Hyperlink 67" xfId="1364"/>
    <cellStyle name="Hyperlink 670" xfId="1365"/>
    <cellStyle name="Hyperlink 671" xfId="1366"/>
    <cellStyle name="Hyperlink 672" xfId="1367"/>
    <cellStyle name="Hyperlink 673" xfId="1368"/>
    <cellStyle name="Hyperlink 674" xfId="1369"/>
    <cellStyle name="Hyperlink 675" xfId="1370"/>
    <cellStyle name="Hyperlink 676" xfId="1371"/>
    <cellStyle name="Hyperlink 677" xfId="1372"/>
    <cellStyle name="Hyperlink 678" xfId="1373"/>
    <cellStyle name="Hyperlink 679" xfId="1374"/>
    <cellStyle name="Hyperlink 68" xfId="1375"/>
    <cellStyle name="Hyperlink 680" xfId="1376"/>
    <cellStyle name="Hyperlink 681" xfId="1377"/>
    <cellStyle name="Hyperlink 682" xfId="1378"/>
    <cellStyle name="Hyperlink 683" xfId="1379"/>
    <cellStyle name="Hyperlink 684" xfId="1380"/>
    <cellStyle name="Hyperlink 685" xfId="1381"/>
    <cellStyle name="Hyperlink 69" xfId="1382"/>
    <cellStyle name="Hyperlink 7" xfId="1383"/>
    <cellStyle name="Hyperlink 70" xfId="1384"/>
    <cellStyle name="Hyperlink 71" xfId="1385"/>
    <cellStyle name="Hyperlink 72" xfId="1386"/>
    <cellStyle name="Hyperlink 73" xfId="1387"/>
    <cellStyle name="Hyperlink 74" xfId="1388"/>
    <cellStyle name="Hyperlink 75" xfId="1389"/>
    <cellStyle name="Hyperlink 76" xfId="1390"/>
    <cellStyle name="Hyperlink 77" xfId="1391"/>
    <cellStyle name="Hyperlink 78" xfId="1392"/>
    <cellStyle name="Hyperlink 79" xfId="1393"/>
    <cellStyle name="Hyperlink 8" xfId="1394"/>
    <cellStyle name="Hyperlink 80" xfId="1395"/>
    <cellStyle name="Hyperlink 81" xfId="1396"/>
    <cellStyle name="Hyperlink 82" xfId="1397"/>
    <cellStyle name="Hyperlink 83" xfId="1398"/>
    <cellStyle name="Hyperlink 84" xfId="1399"/>
    <cellStyle name="Hyperlink 85" xfId="1400"/>
    <cellStyle name="Hyperlink 86" xfId="1401"/>
    <cellStyle name="Hyperlink 87" xfId="1402"/>
    <cellStyle name="Hyperlink 88" xfId="1403"/>
    <cellStyle name="Hyperlink 89" xfId="1404"/>
    <cellStyle name="Hyperlink 9" xfId="1405"/>
    <cellStyle name="Hyperlink 90" xfId="1406"/>
    <cellStyle name="Hyperlink 91" xfId="1407"/>
    <cellStyle name="Hyperlink 92" xfId="1408"/>
    <cellStyle name="Hyperlink 93" xfId="1409"/>
    <cellStyle name="Hyperlink 94" xfId="1410"/>
    <cellStyle name="Hyperlink 95" xfId="1411"/>
    <cellStyle name="Hyperlink 96" xfId="1412"/>
    <cellStyle name="Hyperlink 97" xfId="1413"/>
    <cellStyle name="Hyperlink 98" xfId="1414"/>
    <cellStyle name="Hyperlink 99" xfId="1415"/>
    <cellStyle name="Input 2" xfId="1416"/>
    <cellStyle name="Linked Cell 2" xfId="1417"/>
    <cellStyle name="Neutral 2" xfId="1418"/>
    <cellStyle name="Normal" xfId="0" builtinId="0"/>
    <cellStyle name="Normal 2" xfId="5"/>
    <cellStyle name="Normal 3" xfId="7"/>
    <cellStyle name="Normal 4" xfId="8"/>
    <cellStyle name="Normal 5" xfId="11"/>
    <cellStyle name="Normal_Attribute Value Sets" xfId="3"/>
    <cellStyle name="Output 2" xfId="1419"/>
    <cellStyle name="Total 2" xfId="1420"/>
    <cellStyle name="Warning Text 2" xfId="14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CCCC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66D6"/>
      <color rgb="FFDAE3FE"/>
      <color rgb="FFF5F8EE"/>
      <color rgb="FFCED3EA"/>
      <color rgb="FFCCFFCC"/>
      <color rgb="FFEAF1DB"/>
      <color rgb="FFEBFFEB"/>
      <color rgb="FFD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Projects/New%20Construction/Kemeny-Maynard/Kemeny/Budgets/Kemeny%20Budget%2012-6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-Presentation"/>
      <sheetName val="Change Order Log"/>
      <sheetName val="Hard Cost Contingency Log"/>
      <sheetName val="Soft Cost Contingency Log"/>
      <sheetName val="Professional Services"/>
      <sheetName val="FFE Budget"/>
      <sheetName val="Reconciliation"/>
      <sheetName val="FYEAR1999"/>
      <sheetName val="FYEAR 2000"/>
      <sheetName val="FYEAR2001"/>
      <sheetName val="JulJanFY2002"/>
      <sheetName val="FebJunFY2002"/>
      <sheetName val="JulSepFY2003"/>
      <sheetName val="octnovFY2003"/>
      <sheetName val="DECFY03"/>
      <sheetName val="JANFY03"/>
      <sheetName val="FEBFY03"/>
      <sheetName val="MARFY03"/>
      <sheetName val="APRFY03"/>
      <sheetName val="MAYFY03"/>
      <sheetName val="JUNFY03"/>
      <sheetName val="JULFY04"/>
      <sheetName val="AUGFY04"/>
      <sheetName val="SEPFY04"/>
      <sheetName val="OCTFY04"/>
      <sheetName val="NOV FY04"/>
      <sheetName val="DECFY04"/>
      <sheetName val="JAN FY04"/>
      <sheetName val="FEBFY04"/>
      <sheetName val="MARFY04"/>
      <sheetName val="APRFY04"/>
      <sheetName val="MAYFY04"/>
      <sheetName val="JUNFY04"/>
      <sheetName val="JULFY05"/>
      <sheetName val="AUGFY05"/>
      <sheetName val="SEPFY05"/>
      <sheetName val="OCTFY05"/>
      <sheetName val="NOVFY05"/>
      <sheetName val="DECFY05"/>
      <sheetName val="JANFY05"/>
      <sheetName val="NOVFY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4</v>
          </cell>
          <cell r="B3">
            <v>2190</v>
          </cell>
          <cell r="C3" t="str">
            <v>60 Minute Photo</v>
          </cell>
          <cell r="D3">
            <v>35906</v>
          </cell>
          <cell r="F3">
            <v>29.68</v>
          </cell>
          <cell r="H3">
            <v>49</v>
          </cell>
          <cell r="I3" t="str">
            <v>G86673</v>
          </cell>
          <cell r="J3" t="str">
            <v>RAA001</v>
          </cell>
          <cell r="K3">
            <v>29</v>
          </cell>
          <cell r="L3" t="str">
            <v>APV00A</v>
          </cell>
          <cell r="M3">
            <v>422</v>
          </cell>
        </row>
        <row r="4">
          <cell r="A4">
            <v>3</v>
          </cell>
          <cell r="B4">
            <v>2290</v>
          </cell>
          <cell r="C4" t="str">
            <v>279992:ACE Blueprint</v>
          </cell>
          <cell r="D4">
            <v>35885</v>
          </cell>
          <cell r="F4">
            <v>200</v>
          </cell>
          <cell r="H4">
            <v>49</v>
          </cell>
          <cell r="I4">
            <v>2378</v>
          </cell>
          <cell r="J4" t="str">
            <v>CBF003</v>
          </cell>
          <cell r="K4">
            <v>29</v>
          </cell>
          <cell r="L4" t="str">
            <v>APV00A</v>
          </cell>
          <cell r="M4">
            <v>401</v>
          </cell>
        </row>
        <row r="5">
          <cell r="A5">
            <v>3</v>
          </cell>
          <cell r="B5">
            <v>2300</v>
          </cell>
          <cell r="C5" t="str">
            <v>Superintendent of Do</v>
          </cell>
          <cell r="D5">
            <v>35868</v>
          </cell>
          <cell r="F5">
            <v>2.5</v>
          </cell>
          <cell r="H5">
            <v>49</v>
          </cell>
          <cell r="I5" t="str">
            <v>R58292</v>
          </cell>
          <cell r="J5" t="str">
            <v>RAA002</v>
          </cell>
          <cell r="K5">
            <v>29</v>
          </cell>
          <cell r="L5" t="str">
            <v>APV00A</v>
          </cell>
          <cell r="M5">
            <v>315</v>
          </cell>
        </row>
        <row r="6">
          <cell r="A6">
            <v>3</v>
          </cell>
          <cell r="B6">
            <v>2300</v>
          </cell>
          <cell r="C6" t="str">
            <v>International Associ</v>
          </cell>
          <cell r="D6">
            <v>35869</v>
          </cell>
          <cell r="F6">
            <v>4</v>
          </cell>
          <cell r="H6">
            <v>49</v>
          </cell>
          <cell r="I6" t="str">
            <v>R58291</v>
          </cell>
          <cell r="J6" t="str">
            <v>RAA001</v>
          </cell>
          <cell r="K6">
            <v>29</v>
          </cell>
          <cell r="L6" t="str">
            <v>APV00A</v>
          </cell>
          <cell r="M6">
            <v>317</v>
          </cell>
        </row>
        <row r="7">
          <cell r="A7">
            <v>12</v>
          </cell>
          <cell r="B7">
            <v>3700</v>
          </cell>
          <cell r="C7" t="str">
            <v>HANOVER INN CHARGES</v>
          </cell>
          <cell r="D7">
            <v>35798</v>
          </cell>
          <cell r="F7">
            <v>10.94</v>
          </cell>
          <cell r="H7">
            <v>49</v>
          </cell>
          <cell r="I7" t="str">
            <v>BERGWA</v>
          </cell>
          <cell r="J7" t="str">
            <v>31/LUN</v>
          </cell>
          <cell r="K7">
            <v>29</v>
          </cell>
          <cell r="L7" t="str">
            <v>CJX006</v>
          </cell>
          <cell r="M7">
            <v>104</v>
          </cell>
        </row>
        <row r="8">
          <cell r="A8">
            <v>5</v>
          </cell>
          <cell r="B8">
            <v>4600</v>
          </cell>
          <cell r="C8" t="str">
            <v>Federal Express Corp</v>
          </cell>
          <cell r="D8">
            <v>35928</v>
          </cell>
          <cell r="F8">
            <v>11</v>
          </cell>
          <cell r="H8">
            <v>49</v>
          </cell>
          <cell r="I8">
            <v>921938</v>
          </cell>
          <cell r="J8" t="str">
            <v>SMS001</v>
          </cell>
          <cell r="K8">
            <v>29</v>
          </cell>
          <cell r="L8" t="str">
            <v>APV00A</v>
          </cell>
          <cell r="M8">
            <v>514</v>
          </cell>
        </row>
      </sheetData>
      <sheetData sheetId="8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1</v>
          </cell>
          <cell r="B3">
            <v>2290</v>
          </cell>
          <cell r="C3" t="str">
            <v>Blueprints</v>
          </cell>
          <cell r="D3">
            <v>35808</v>
          </cell>
          <cell r="F3">
            <v>7.2</v>
          </cell>
          <cell r="H3">
            <v>60</v>
          </cell>
          <cell r="I3" t="str">
            <v>PAH</v>
          </cell>
          <cell r="J3" t="str">
            <v>2 Prin</v>
          </cell>
          <cell r="K3">
            <v>252005</v>
          </cell>
          <cell r="L3" t="str">
            <v>JMX001</v>
          </cell>
          <cell r="M3">
            <v>114</v>
          </cell>
        </row>
        <row r="4">
          <cell r="A4">
            <v>12</v>
          </cell>
          <cell r="B4">
            <v>2290</v>
          </cell>
          <cell r="C4" t="str">
            <v>Blueprints</v>
          </cell>
          <cell r="D4">
            <v>36143</v>
          </cell>
          <cell r="F4">
            <v>108</v>
          </cell>
          <cell r="H4">
            <v>60</v>
          </cell>
          <cell r="I4" t="str">
            <v>PH</v>
          </cell>
          <cell r="J4" t="str">
            <v>30 pri</v>
          </cell>
          <cell r="K4">
            <v>252005</v>
          </cell>
          <cell r="L4" t="str">
            <v>JMX021</v>
          </cell>
          <cell r="M4">
            <v>1215</v>
          </cell>
        </row>
        <row r="5">
          <cell r="A5">
            <v>6</v>
          </cell>
          <cell r="B5">
            <v>3700</v>
          </cell>
          <cell r="C5" t="str">
            <v>Bergwall, Reed G</v>
          </cell>
          <cell r="D5">
            <v>35978</v>
          </cell>
          <cell r="F5">
            <v>18.38</v>
          </cell>
          <cell r="H5">
            <v>49</v>
          </cell>
          <cell r="I5" t="str">
            <v>T86544</v>
          </cell>
          <cell r="J5" t="str">
            <v>MSP002</v>
          </cell>
          <cell r="K5">
            <v>29</v>
          </cell>
          <cell r="L5" t="str">
            <v>APV01A</v>
          </cell>
          <cell r="M5">
            <v>630</v>
          </cell>
        </row>
        <row r="6">
          <cell r="A6">
            <v>10</v>
          </cell>
          <cell r="B6">
            <v>4600</v>
          </cell>
          <cell r="C6" t="str">
            <v>Federal Express Corp</v>
          </cell>
          <cell r="D6">
            <v>36081</v>
          </cell>
          <cell r="F6">
            <v>10.199999999999999</v>
          </cell>
          <cell r="H6">
            <v>49</v>
          </cell>
          <cell r="I6">
            <v>54631</v>
          </cell>
          <cell r="J6" t="str">
            <v>RLT004</v>
          </cell>
          <cell r="K6">
            <v>29</v>
          </cell>
          <cell r="L6" t="str">
            <v>APV00A</v>
          </cell>
          <cell r="M6">
            <v>1014</v>
          </cell>
        </row>
        <row r="7">
          <cell r="A7">
            <v>1</v>
          </cell>
          <cell r="B7">
            <v>5190</v>
          </cell>
          <cell r="C7" t="str">
            <v>Bergwall Sal/Ben Jul</v>
          </cell>
          <cell r="D7">
            <v>35828</v>
          </cell>
          <cell r="F7">
            <v>4163.3999999999996</v>
          </cell>
          <cell r="H7">
            <v>60</v>
          </cell>
          <cell r="K7">
            <v>272130</v>
          </cell>
          <cell r="L7" t="str">
            <v>JMX004</v>
          </cell>
          <cell r="M7">
            <v>203</v>
          </cell>
        </row>
        <row r="8">
          <cell r="A8">
            <v>4</v>
          </cell>
          <cell r="B8">
            <v>5190</v>
          </cell>
          <cell r="C8" t="str">
            <v>jan '00-april'00</v>
          </cell>
          <cell r="D8">
            <v>35915</v>
          </cell>
          <cell r="F8">
            <v>2775.6</v>
          </cell>
          <cell r="H8">
            <v>61</v>
          </cell>
          <cell r="K8">
            <v>272130</v>
          </cell>
          <cell r="L8" t="str">
            <v>JMX014</v>
          </cell>
          <cell r="M8">
            <v>501</v>
          </cell>
        </row>
        <row r="9">
          <cell r="A9">
            <v>3</v>
          </cell>
          <cell r="B9">
            <v>5210</v>
          </cell>
          <cell r="C9" t="str">
            <v>300213:PMLaClaire</v>
          </cell>
          <cell r="D9">
            <v>35876</v>
          </cell>
          <cell r="F9">
            <v>1885</v>
          </cell>
          <cell r="H9">
            <v>49</v>
          </cell>
          <cell r="I9">
            <v>3001</v>
          </cell>
          <cell r="J9" t="str">
            <v>IEK003</v>
          </cell>
          <cell r="K9">
            <v>29</v>
          </cell>
          <cell r="L9" t="str">
            <v>APV00A</v>
          </cell>
          <cell r="M9">
            <v>323</v>
          </cell>
        </row>
        <row r="10">
          <cell r="A10">
            <v>4</v>
          </cell>
          <cell r="B10">
            <v>5210</v>
          </cell>
          <cell r="C10" t="str">
            <v>300213:PMLaClaire</v>
          </cell>
          <cell r="D10">
            <v>35894</v>
          </cell>
          <cell r="F10">
            <v>2459.8000000000002</v>
          </cell>
          <cell r="H10">
            <v>49</v>
          </cell>
          <cell r="I10">
            <v>3002</v>
          </cell>
          <cell r="J10" t="str">
            <v>IEK001</v>
          </cell>
          <cell r="K10">
            <v>29</v>
          </cell>
          <cell r="L10" t="str">
            <v>APV00A</v>
          </cell>
          <cell r="M10">
            <v>410</v>
          </cell>
        </row>
        <row r="11">
          <cell r="A11">
            <v>5</v>
          </cell>
          <cell r="B11">
            <v>5210</v>
          </cell>
          <cell r="C11" t="str">
            <v>300213:PMLaClaire</v>
          </cell>
          <cell r="D11">
            <v>35923</v>
          </cell>
          <cell r="F11">
            <v>3477.5</v>
          </cell>
          <cell r="H11">
            <v>49</v>
          </cell>
          <cell r="I11">
            <v>3003</v>
          </cell>
          <cell r="J11" t="str">
            <v>SDZ002</v>
          </cell>
          <cell r="K11">
            <v>29</v>
          </cell>
          <cell r="L11" t="str">
            <v>APV00A</v>
          </cell>
          <cell r="M11">
            <v>509</v>
          </cell>
        </row>
        <row r="12">
          <cell r="A12">
            <v>6</v>
          </cell>
          <cell r="B12">
            <v>5210</v>
          </cell>
          <cell r="C12" t="str">
            <v>300213:PMLaClaire</v>
          </cell>
          <cell r="D12">
            <v>35967</v>
          </cell>
          <cell r="F12">
            <v>2789.2</v>
          </cell>
          <cell r="H12">
            <v>49</v>
          </cell>
          <cell r="I12">
            <v>3004</v>
          </cell>
          <cell r="J12" t="str">
            <v>IEK002</v>
          </cell>
          <cell r="K12">
            <v>29</v>
          </cell>
          <cell r="L12" t="str">
            <v>APV00A</v>
          </cell>
          <cell r="M12">
            <v>622</v>
          </cell>
        </row>
        <row r="13">
          <cell r="A13">
            <v>2</v>
          </cell>
          <cell r="B13">
            <v>6640</v>
          </cell>
          <cell r="C13" t="str">
            <v>Lo-Yi Chan FAIA</v>
          </cell>
          <cell r="D13">
            <v>35836</v>
          </cell>
          <cell r="F13">
            <v>500</v>
          </cell>
          <cell r="H13">
            <v>49</v>
          </cell>
          <cell r="I13">
            <v>153</v>
          </cell>
          <cell r="J13" t="str">
            <v>RLT002</v>
          </cell>
          <cell r="K13">
            <v>29</v>
          </cell>
          <cell r="L13" t="str">
            <v>APV00A</v>
          </cell>
          <cell r="M13">
            <v>211</v>
          </cell>
        </row>
        <row r="14">
          <cell r="A14">
            <v>3</v>
          </cell>
          <cell r="B14">
            <v>6640</v>
          </cell>
          <cell r="C14" t="str">
            <v>Chan, Lo-Yi</v>
          </cell>
          <cell r="D14">
            <v>35867</v>
          </cell>
          <cell r="F14">
            <v>4031.25</v>
          </cell>
          <cell r="H14">
            <v>49</v>
          </cell>
          <cell r="I14">
            <v>156</v>
          </cell>
          <cell r="J14" t="str">
            <v>RLT001</v>
          </cell>
          <cell r="K14">
            <v>29</v>
          </cell>
          <cell r="L14" t="str">
            <v>APV00A</v>
          </cell>
          <cell r="M14">
            <v>314</v>
          </cell>
        </row>
        <row r="15">
          <cell r="A15">
            <v>4</v>
          </cell>
          <cell r="B15">
            <v>6640</v>
          </cell>
          <cell r="C15" t="str">
            <v>Lo-Yi Chan FAIA</v>
          </cell>
          <cell r="D15">
            <v>35909</v>
          </cell>
          <cell r="F15">
            <v>2000</v>
          </cell>
          <cell r="H15">
            <v>49</v>
          </cell>
          <cell r="I15">
            <v>162</v>
          </cell>
          <cell r="J15" t="str">
            <v>RLT002</v>
          </cell>
          <cell r="K15">
            <v>29</v>
          </cell>
          <cell r="L15" t="str">
            <v>APV00A</v>
          </cell>
          <cell r="M15">
            <v>425</v>
          </cell>
        </row>
      </sheetData>
      <sheetData sheetId="9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1</v>
          </cell>
          <cell r="B3">
            <v>2000</v>
          </cell>
          <cell r="C3" t="str">
            <v>Hanover Transfer &amp; S</v>
          </cell>
          <cell r="D3">
            <v>35819</v>
          </cell>
          <cell r="F3">
            <v>168</v>
          </cell>
          <cell r="H3">
            <v>49</v>
          </cell>
          <cell r="I3">
            <v>20947</v>
          </cell>
          <cell r="J3" t="str">
            <v>RLT003</v>
          </cell>
          <cell r="K3">
            <v>29</v>
          </cell>
          <cell r="L3" t="str">
            <v>APV00A</v>
          </cell>
          <cell r="M3">
            <v>125</v>
          </cell>
        </row>
        <row r="4">
          <cell r="A4">
            <v>8</v>
          </cell>
          <cell r="B4">
            <v>2160</v>
          </cell>
          <cell r="C4" t="str">
            <v>Stockroom Purchase</v>
          </cell>
          <cell r="D4">
            <v>36022</v>
          </cell>
          <cell r="F4">
            <v>441.3</v>
          </cell>
          <cell r="H4">
            <v>49</v>
          </cell>
          <cell r="I4" t="str">
            <v>CS Sub</v>
          </cell>
          <cell r="J4">
            <v>270208</v>
          </cell>
          <cell r="K4">
            <v>29</v>
          </cell>
          <cell r="L4" t="str">
            <v>INV00A</v>
          </cell>
          <cell r="M4">
            <v>816</v>
          </cell>
        </row>
        <row r="5">
          <cell r="A5">
            <v>11</v>
          </cell>
          <cell r="B5">
            <v>2250</v>
          </cell>
          <cell r="C5" t="str">
            <v>Color graphs</v>
          </cell>
          <cell r="D5">
            <v>36128</v>
          </cell>
          <cell r="F5">
            <v>10.77</v>
          </cell>
          <cell r="H5">
            <v>60</v>
          </cell>
          <cell r="I5">
            <v>2111</v>
          </cell>
          <cell r="K5">
            <v>270121</v>
          </cell>
          <cell r="L5" t="str">
            <v>JMX033</v>
          </cell>
          <cell r="M5">
            <v>1130</v>
          </cell>
        </row>
        <row r="6">
          <cell r="A6">
            <v>11</v>
          </cell>
          <cell r="B6">
            <v>2290</v>
          </cell>
          <cell r="C6" t="str">
            <v>Federal Express Corp</v>
          </cell>
          <cell r="D6">
            <v>36133</v>
          </cell>
          <cell r="F6">
            <v>103.93</v>
          </cell>
          <cell r="H6">
            <v>49</v>
          </cell>
          <cell r="I6">
            <v>81059</v>
          </cell>
          <cell r="J6" t="str">
            <v>RLT001</v>
          </cell>
          <cell r="K6">
            <v>29</v>
          </cell>
          <cell r="L6" t="str">
            <v>APV00A</v>
          </cell>
          <cell r="M6">
            <v>1205</v>
          </cell>
        </row>
        <row r="7">
          <cell r="A7">
            <v>9</v>
          </cell>
          <cell r="B7">
            <v>2610</v>
          </cell>
          <cell r="C7" t="str">
            <v>corr Cleaning Produc</v>
          </cell>
          <cell r="D7">
            <v>36071</v>
          </cell>
          <cell r="F7">
            <v>-441.3</v>
          </cell>
          <cell r="H7">
            <v>60</v>
          </cell>
          <cell r="I7" t="str">
            <v>wab</v>
          </cell>
          <cell r="J7">
            <v>35308</v>
          </cell>
          <cell r="K7">
            <v>251005</v>
          </cell>
          <cell r="L7" t="str">
            <v>JMX043</v>
          </cell>
          <cell r="M7">
            <v>1004</v>
          </cell>
        </row>
        <row r="8">
          <cell r="A8">
            <v>5</v>
          </cell>
          <cell r="B8">
            <v>3400</v>
          </cell>
          <cell r="C8" t="str">
            <v>BERGWALL/REED  04/13</v>
          </cell>
          <cell r="D8">
            <v>35897</v>
          </cell>
          <cell r="F8">
            <v>478.5</v>
          </cell>
          <cell r="H8">
            <v>45</v>
          </cell>
          <cell r="I8">
            <v>87056</v>
          </cell>
          <cell r="J8" t="str">
            <v>ARFARE</v>
          </cell>
          <cell r="K8">
            <v>29</v>
          </cell>
          <cell r="L8" t="str">
            <v>CJE002</v>
          </cell>
          <cell r="M8">
            <v>529</v>
          </cell>
        </row>
        <row r="9">
          <cell r="A9">
            <v>5</v>
          </cell>
          <cell r="B9">
            <v>3400</v>
          </cell>
          <cell r="C9" t="str">
            <v>TRAVEL BERWALL</v>
          </cell>
          <cell r="D9">
            <v>35923</v>
          </cell>
          <cell r="F9">
            <v>55</v>
          </cell>
          <cell r="H9">
            <v>49</v>
          </cell>
          <cell r="K9">
            <v>29</v>
          </cell>
          <cell r="L9" t="str">
            <v>CJX002</v>
          </cell>
          <cell r="M9">
            <v>509</v>
          </cell>
        </row>
        <row r="10">
          <cell r="A10">
            <v>6</v>
          </cell>
          <cell r="B10">
            <v>3400</v>
          </cell>
          <cell r="C10" t="str">
            <v>Bergwall, Reed G</v>
          </cell>
          <cell r="D10">
            <v>35966</v>
          </cell>
          <cell r="F10">
            <v>207.94</v>
          </cell>
          <cell r="H10">
            <v>49</v>
          </cell>
          <cell r="I10" t="str">
            <v>T86560</v>
          </cell>
          <cell r="J10" t="str">
            <v>IEK001</v>
          </cell>
          <cell r="K10">
            <v>29</v>
          </cell>
          <cell r="L10" t="str">
            <v>APV00A</v>
          </cell>
          <cell r="M10">
            <v>621</v>
          </cell>
        </row>
        <row r="11">
          <cell r="A11">
            <v>11</v>
          </cell>
          <cell r="B11">
            <v>3400</v>
          </cell>
          <cell r="C11" t="str">
            <v>R Bergwall</v>
          </cell>
          <cell r="D11">
            <v>36107</v>
          </cell>
          <cell r="F11">
            <v>56.7</v>
          </cell>
          <cell r="H11">
            <v>60</v>
          </cell>
          <cell r="I11">
            <v>35338</v>
          </cell>
          <cell r="J11" t="str">
            <v>Vox 9</v>
          </cell>
          <cell r="K11">
            <v>251919</v>
          </cell>
          <cell r="L11" t="str">
            <v>JMX019</v>
          </cell>
          <cell r="M11">
            <v>1109</v>
          </cell>
        </row>
        <row r="12">
          <cell r="A12">
            <v>6</v>
          </cell>
          <cell r="B12">
            <v>3600</v>
          </cell>
          <cell r="C12" t="str">
            <v>Bergwall, Reed G</v>
          </cell>
          <cell r="D12">
            <v>35966</v>
          </cell>
          <cell r="F12">
            <v>17.77</v>
          </cell>
          <cell r="H12">
            <v>49</v>
          </cell>
          <cell r="I12" t="str">
            <v>T86560</v>
          </cell>
          <cell r="J12" t="str">
            <v>IEK001</v>
          </cell>
          <cell r="K12">
            <v>29</v>
          </cell>
          <cell r="L12" t="str">
            <v>APV00A</v>
          </cell>
          <cell r="M12">
            <v>621</v>
          </cell>
        </row>
        <row r="13">
          <cell r="A13">
            <v>1</v>
          </cell>
          <cell r="B13">
            <v>3700</v>
          </cell>
          <cell r="C13" t="str">
            <v>Bergwall, Reed G</v>
          </cell>
          <cell r="D13">
            <v>35809</v>
          </cell>
          <cell r="F13">
            <v>15.97</v>
          </cell>
          <cell r="H13">
            <v>49</v>
          </cell>
          <cell r="I13" t="str">
            <v>T86556</v>
          </cell>
          <cell r="J13" t="str">
            <v>MSP001</v>
          </cell>
          <cell r="K13">
            <v>29</v>
          </cell>
          <cell r="L13" t="str">
            <v>APV00A</v>
          </cell>
          <cell r="M13">
            <v>115</v>
          </cell>
        </row>
        <row r="14">
          <cell r="A14">
            <v>1</v>
          </cell>
          <cell r="B14">
            <v>3700</v>
          </cell>
          <cell r="C14" t="str">
            <v>Everything But Ancho</v>
          </cell>
          <cell r="D14">
            <v>35819</v>
          </cell>
          <cell r="F14">
            <v>112.46</v>
          </cell>
          <cell r="H14">
            <v>49</v>
          </cell>
          <cell r="I14">
            <v>5954</v>
          </cell>
          <cell r="J14" t="str">
            <v>RLT003</v>
          </cell>
          <cell r="K14">
            <v>29</v>
          </cell>
          <cell r="L14" t="str">
            <v>APV00A</v>
          </cell>
          <cell r="M14">
            <v>125</v>
          </cell>
        </row>
        <row r="15">
          <cell r="A15">
            <v>2</v>
          </cell>
          <cell r="B15">
            <v>3700</v>
          </cell>
          <cell r="C15" t="str">
            <v>6030:Everything But</v>
          </cell>
          <cell r="D15">
            <v>35832</v>
          </cell>
          <cell r="F15">
            <v>98.44</v>
          </cell>
          <cell r="H15">
            <v>49</v>
          </cell>
          <cell r="I15" t="str">
            <v>G08423</v>
          </cell>
          <cell r="J15" t="str">
            <v>RLT003</v>
          </cell>
          <cell r="K15">
            <v>29</v>
          </cell>
          <cell r="L15" t="str">
            <v>APV00A</v>
          </cell>
          <cell r="M15">
            <v>207</v>
          </cell>
        </row>
        <row r="16">
          <cell r="A16">
            <v>2</v>
          </cell>
          <cell r="B16">
            <v>3700</v>
          </cell>
          <cell r="C16" t="str">
            <v>Everything But Ancho</v>
          </cell>
          <cell r="D16">
            <v>35832</v>
          </cell>
          <cell r="F16">
            <v>112.46</v>
          </cell>
          <cell r="H16">
            <v>49</v>
          </cell>
          <cell r="I16">
            <v>6013</v>
          </cell>
          <cell r="J16" t="str">
            <v>RLT004</v>
          </cell>
          <cell r="K16">
            <v>29</v>
          </cell>
          <cell r="L16" t="str">
            <v>APV00A</v>
          </cell>
          <cell r="M16">
            <v>207</v>
          </cell>
        </row>
        <row r="17">
          <cell r="A17">
            <v>3</v>
          </cell>
          <cell r="B17">
            <v>3700</v>
          </cell>
          <cell r="C17" t="str">
            <v>HANOVER INN CHARGES</v>
          </cell>
          <cell r="D17">
            <v>35866</v>
          </cell>
          <cell r="F17">
            <v>254.48</v>
          </cell>
          <cell r="H17">
            <v>49</v>
          </cell>
          <cell r="I17" t="str">
            <v>COFFEE</v>
          </cell>
          <cell r="J17">
            <v>35862</v>
          </cell>
          <cell r="K17">
            <v>29</v>
          </cell>
          <cell r="L17" t="str">
            <v>CJX001</v>
          </cell>
          <cell r="M17">
            <v>313</v>
          </cell>
        </row>
        <row r="18">
          <cell r="A18">
            <v>3</v>
          </cell>
          <cell r="B18">
            <v>3700</v>
          </cell>
          <cell r="C18" t="str">
            <v>HANOVER INN CHARGES</v>
          </cell>
          <cell r="D18">
            <v>35867</v>
          </cell>
          <cell r="F18">
            <v>254.48</v>
          </cell>
          <cell r="H18">
            <v>49</v>
          </cell>
          <cell r="I18" t="str">
            <v>COFFEE</v>
          </cell>
          <cell r="J18">
            <v>35865</v>
          </cell>
          <cell r="K18">
            <v>29</v>
          </cell>
          <cell r="L18" t="str">
            <v>CJX001</v>
          </cell>
          <cell r="M18">
            <v>314</v>
          </cell>
        </row>
        <row r="19">
          <cell r="A19">
            <v>3</v>
          </cell>
          <cell r="B19">
            <v>3700</v>
          </cell>
          <cell r="C19" t="str">
            <v>HANOVER INN CHARGES</v>
          </cell>
          <cell r="D19">
            <v>35873</v>
          </cell>
          <cell r="F19">
            <v>34.6</v>
          </cell>
          <cell r="H19">
            <v>49</v>
          </cell>
          <cell r="I19" t="str">
            <v>BERGWA</v>
          </cell>
          <cell r="J19" t="str">
            <v>19/LUN</v>
          </cell>
          <cell r="K19">
            <v>29</v>
          </cell>
          <cell r="L19" t="str">
            <v>CJX003</v>
          </cell>
          <cell r="M19">
            <v>320</v>
          </cell>
        </row>
        <row r="20">
          <cell r="A20">
            <v>3</v>
          </cell>
          <cell r="B20">
            <v>3700</v>
          </cell>
          <cell r="C20" t="str">
            <v>HANOVER INN CHARGES</v>
          </cell>
          <cell r="D20">
            <v>35873</v>
          </cell>
          <cell r="F20">
            <v>254.48</v>
          </cell>
          <cell r="H20">
            <v>49</v>
          </cell>
          <cell r="I20" t="str">
            <v>COFFEE</v>
          </cell>
          <cell r="J20">
            <v>35869</v>
          </cell>
          <cell r="K20">
            <v>29</v>
          </cell>
          <cell r="L20" t="str">
            <v>CJX002</v>
          </cell>
          <cell r="M20">
            <v>320</v>
          </cell>
        </row>
        <row r="21">
          <cell r="A21">
            <v>3</v>
          </cell>
          <cell r="B21">
            <v>3700</v>
          </cell>
          <cell r="C21" t="str">
            <v>HANOVER INN CHARGES</v>
          </cell>
          <cell r="D21">
            <v>35882</v>
          </cell>
          <cell r="F21">
            <v>254.48</v>
          </cell>
          <cell r="H21">
            <v>49</v>
          </cell>
          <cell r="I21" t="str">
            <v>COFFEE</v>
          </cell>
          <cell r="J21">
            <v>35880</v>
          </cell>
          <cell r="K21">
            <v>29</v>
          </cell>
          <cell r="L21" t="str">
            <v>CJX003</v>
          </cell>
          <cell r="M21">
            <v>329</v>
          </cell>
        </row>
        <row r="22">
          <cell r="A22">
            <v>4</v>
          </cell>
          <cell r="B22">
            <v>3700</v>
          </cell>
          <cell r="C22" t="str">
            <v>HANOVER INN CHARGES</v>
          </cell>
          <cell r="D22">
            <v>35890</v>
          </cell>
          <cell r="F22">
            <v>45.84</v>
          </cell>
          <cell r="H22">
            <v>49</v>
          </cell>
          <cell r="I22" t="str">
            <v>BERGWA</v>
          </cell>
          <cell r="J22" t="str">
            <v>4/LUN</v>
          </cell>
          <cell r="K22">
            <v>29</v>
          </cell>
          <cell r="L22" t="str">
            <v>CJX001</v>
          </cell>
          <cell r="M22">
            <v>406</v>
          </cell>
        </row>
        <row r="23">
          <cell r="A23">
            <v>4</v>
          </cell>
          <cell r="B23">
            <v>3700</v>
          </cell>
          <cell r="C23" t="str">
            <v>HANOVER INN CHARGES</v>
          </cell>
          <cell r="D23">
            <v>35914</v>
          </cell>
          <cell r="F23">
            <v>103.73</v>
          </cell>
          <cell r="H23">
            <v>49</v>
          </cell>
          <cell r="I23" t="str">
            <v>YUDELL</v>
          </cell>
          <cell r="J23" t="str">
            <v>RM4/27</v>
          </cell>
          <cell r="K23">
            <v>29</v>
          </cell>
          <cell r="L23" t="str">
            <v>CJX007</v>
          </cell>
          <cell r="M23">
            <v>430</v>
          </cell>
        </row>
        <row r="24">
          <cell r="A24">
            <v>6</v>
          </cell>
          <cell r="B24">
            <v>3700</v>
          </cell>
          <cell r="C24" t="str">
            <v>Bergwall, Reed G</v>
          </cell>
          <cell r="D24">
            <v>35966</v>
          </cell>
          <cell r="F24">
            <v>43.67</v>
          </cell>
          <cell r="H24">
            <v>49</v>
          </cell>
          <cell r="I24" t="str">
            <v>T86559</v>
          </cell>
          <cell r="J24" t="str">
            <v>IEK001</v>
          </cell>
          <cell r="K24">
            <v>29</v>
          </cell>
          <cell r="L24" t="str">
            <v>APV00A</v>
          </cell>
          <cell r="M24">
            <v>621</v>
          </cell>
        </row>
        <row r="25">
          <cell r="A25">
            <v>6</v>
          </cell>
          <cell r="B25">
            <v>3700</v>
          </cell>
          <cell r="C25" t="str">
            <v>Bergwall, Reed G</v>
          </cell>
          <cell r="D25">
            <v>35966</v>
          </cell>
          <cell r="F25">
            <v>374.24</v>
          </cell>
          <cell r="H25">
            <v>49</v>
          </cell>
          <cell r="I25" t="str">
            <v>T86560</v>
          </cell>
          <cell r="J25" t="str">
            <v>IEK001</v>
          </cell>
          <cell r="K25">
            <v>29</v>
          </cell>
          <cell r="L25" t="str">
            <v>APV00A</v>
          </cell>
          <cell r="M25">
            <v>621</v>
          </cell>
        </row>
        <row r="26">
          <cell r="A26">
            <v>10</v>
          </cell>
          <cell r="B26">
            <v>3700</v>
          </cell>
          <cell r="C26" t="str">
            <v>Bergwall, Reed G</v>
          </cell>
          <cell r="D26">
            <v>36076</v>
          </cell>
          <cell r="F26">
            <v>14.55</v>
          </cell>
          <cell r="H26">
            <v>49</v>
          </cell>
          <cell r="I26" t="str">
            <v>T86551</v>
          </cell>
          <cell r="J26" t="str">
            <v>MSP001</v>
          </cell>
          <cell r="K26">
            <v>29</v>
          </cell>
          <cell r="L26" t="str">
            <v>APV00A</v>
          </cell>
          <cell r="M26">
            <v>1009</v>
          </cell>
        </row>
        <row r="27">
          <cell r="A27">
            <v>3</v>
          </cell>
          <cell r="B27">
            <v>3950</v>
          </cell>
          <cell r="C27" t="str">
            <v>HANOVER INN CHARGES</v>
          </cell>
          <cell r="D27">
            <v>35873</v>
          </cell>
          <cell r="F27">
            <v>4</v>
          </cell>
          <cell r="H27">
            <v>49</v>
          </cell>
          <cell r="I27" t="str">
            <v>BERGWA</v>
          </cell>
          <cell r="J27" t="str">
            <v>19/BEV</v>
          </cell>
          <cell r="K27">
            <v>29</v>
          </cell>
          <cell r="L27" t="str">
            <v>CJX003</v>
          </cell>
          <cell r="M27">
            <v>320</v>
          </cell>
        </row>
        <row r="28">
          <cell r="A28">
            <v>4</v>
          </cell>
          <cell r="B28">
            <v>3950</v>
          </cell>
          <cell r="C28" t="str">
            <v>HANOVER INN CHARGES</v>
          </cell>
          <cell r="D28">
            <v>35890</v>
          </cell>
          <cell r="F28">
            <v>4</v>
          </cell>
          <cell r="H28">
            <v>49</v>
          </cell>
          <cell r="I28" t="str">
            <v>BERGWA</v>
          </cell>
          <cell r="J28" t="str">
            <v>4/BEV</v>
          </cell>
          <cell r="K28">
            <v>29</v>
          </cell>
          <cell r="L28" t="str">
            <v>CJX001</v>
          </cell>
          <cell r="M28">
            <v>406</v>
          </cell>
        </row>
        <row r="29">
          <cell r="A29">
            <v>2</v>
          </cell>
          <cell r="B29">
            <v>4600</v>
          </cell>
          <cell r="C29" t="str">
            <v>Federal Express Corp</v>
          </cell>
          <cell r="D29">
            <v>35838</v>
          </cell>
          <cell r="F29">
            <v>79.63</v>
          </cell>
          <cell r="H29">
            <v>49</v>
          </cell>
          <cell r="I29">
            <v>950040</v>
          </cell>
          <cell r="J29" t="str">
            <v>RLT001</v>
          </cell>
          <cell r="K29">
            <v>29</v>
          </cell>
          <cell r="L29" t="str">
            <v>APV00A</v>
          </cell>
          <cell r="M29">
            <v>213</v>
          </cell>
        </row>
        <row r="30">
          <cell r="A30">
            <v>3</v>
          </cell>
          <cell r="B30">
            <v>4600</v>
          </cell>
          <cell r="C30" t="str">
            <v>Federal Express Corp</v>
          </cell>
          <cell r="D30">
            <v>35876</v>
          </cell>
          <cell r="F30">
            <v>87.59</v>
          </cell>
          <cell r="H30">
            <v>49</v>
          </cell>
          <cell r="I30">
            <v>640293</v>
          </cell>
          <cell r="J30" t="str">
            <v>RLT003</v>
          </cell>
          <cell r="K30">
            <v>29</v>
          </cell>
          <cell r="L30" t="str">
            <v>APV00A</v>
          </cell>
          <cell r="M30">
            <v>323</v>
          </cell>
        </row>
        <row r="31">
          <cell r="A31">
            <v>11</v>
          </cell>
          <cell r="B31">
            <v>4600</v>
          </cell>
          <cell r="C31" t="str">
            <v>Federal Express Corp</v>
          </cell>
          <cell r="D31">
            <v>36112</v>
          </cell>
          <cell r="F31">
            <v>30.89</v>
          </cell>
          <cell r="H31">
            <v>49</v>
          </cell>
          <cell r="I31">
            <v>378780</v>
          </cell>
          <cell r="J31" t="str">
            <v>MSP002</v>
          </cell>
          <cell r="K31">
            <v>29</v>
          </cell>
          <cell r="L31" t="str">
            <v>APV00A</v>
          </cell>
          <cell r="M31">
            <v>1114</v>
          </cell>
        </row>
        <row r="32">
          <cell r="A32">
            <v>12</v>
          </cell>
          <cell r="B32">
            <v>4600</v>
          </cell>
          <cell r="C32" t="str">
            <v>Federal Express Corp</v>
          </cell>
          <cell r="D32">
            <v>36150</v>
          </cell>
          <cell r="F32">
            <v>21.44</v>
          </cell>
          <cell r="H32">
            <v>49</v>
          </cell>
          <cell r="I32">
            <v>104576</v>
          </cell>
          <cell r="J32" t="str">
            <v>MSP001</v>
          </cell>
          <cell r="K32">
            <v>29</v>
          </cell>
          <cell r="L32" t="str">
            <v>APV00A</v>
          </cell>
          <cell r="M32">
            <v>1222</v>
          </cell>
        </row>
        <row r="33">
          <cell r="A33">
            <v>4</v>
          </cell>
          <cell r="B33">
            <v>5000</v>
          </cell>
          <cell r="C33" t="str">
            <v>TRANS PRINT TAGS</v>
          </cell>
          <cell r="D33">
            <v>35917</v>
          </cell>
          <cell r="F33">
            <v>36.5</v>
          </cell>
          <cell r="H33">
            <v>61</v>
          </cell>
          <cell r="K33">
            <v>257300</v>
          </cell>
          <cell r="L33" t="str">
            <v>JMX043</v>
          </cell>
          <cell r="M33">
            <v>503</v>
          </cell>
        </row>
        <row r="34">
          <cell r="A34">
            <v>4</v>
          </cell>
          <cell r="B34">
            <v>5000</v>
          </cell>
          <cell r="C34" t="str">
            <v>TRANS-PROF CAMERA</v>
          </cell>
          <cell r="D34">
            <v>35917</v>
          </cell>
          <cell r="F34">
            <v>89.4</v>
          </cell>
          <cell r="H34">
            <v>61</v>
          </cell>
          <cell r="K34">
            <v>257300</v>
          </cell>
          <cell r="L34" t="str">
            <v>JMX043</v>
          </cell>
          <cell r="M34">
            <v>503</v>
          </cell>
        </row>
        <row r="35">
          <cell r="A35">
            <v>4</v>
          </cell>
          <cell r="B35">
            <v>5190</v>
          </cell>
          <cell r="C35" t="str">
            <v>NOV-2000-FEB 2001</v>
          </cell>
          <cell r="D35">
            <v>35914</v>
          </cell>
          <cell r="F35">
            <v>7251</v>
          </cell>
          <cell r="H35">
            <v>61</v>
          </cell>
          <cell r="K35">
            <v>272130</v>
          </cell>
          <cell r="L35" t="str">
            <v>JMX019</v>
          </cell>
          <cell r="M35">
            <v>430</v>
          </cell>
        </row>
        <row r="36">
          <cell r="A36">
            <v>6</v>
          </cell>
          <cell r="B36">
            <v>5190</v>
          </cell>
          <cell r="C36" t="str">
            <v>JAN-JUNE 2001</v>
          </cell>
          <cell r="D36">
            <v>35975</v>
          </cell>
          <cell r="F36">
            <v>835.82</v>
          </cell>
          <cell r="H36">
            <v>61</v>
          </cell>
          <cell r="K36">
            <v>272130</v>
          </cell>
          <cell r="L36" t="str">
            <v>JMX035</v>
          </cell>
          <cell r="M36">
            <v>630</v>
          </cell>
        </row>
        <row r="37">
          <cell r="A37">
            <v>12</v>
          </cell>
          <cell r="B37">
            <v>5190</v>
          </cell>
          <cell r="C37" t="str">
            <v>JULY-OCT 2000</v>
          </cell>
          <cell r="D37">
            <v>35797</v>
          </cell>
          <cell r="F37">
            <v>3988.05</v>
          </cell>
          <cell r="H37">
            <v>61</v>
          </cell>
          <cell r="K37">
            <v>272130</v>
          </cell>
          <cell r="L37" t="str">
            <v>JMX022</v>
          </cell>
          <cell r="M37">
            <v>103</v>
          </cell>
        </row>
        <row r="38">
          <cell r="A38">
            <v>1</v>
          </cell>
          <cell r="B38">
            <v>5210</v>
          </cell>
          <cell r="C38" t="str">
            <v>316030:Energysmiths</v>
          </cell>
          <cell r="D38">
            <v>35805</v>
          </cell>
          <cell r="F38">
            <v>550</v>
          </cell>
          <cell r="H38">
            <v>49</v>
          </cell>
          <cell r="I38" t="str">
            <v>EC2000</v>
          </cell>
          <cell r="J38" t="str">
            <v>SDZ003</v>
          </cell>
          <cell r="K38">
            <v>29</v>
          </cell>
          <cell r="L38" t="str">
            <v>APV00A</v>
          </cell>
          <cell r="M38">
            <v>111</v>
          </cell>
        </row>
        <row r="39">
          <cell r="A39">
            <v>1</v>
          </cell>
          <cell r="B39">
            <v>5210</v>
          </cell>
          <cell r="C39" t="str">
            <v>300213:PMLaClaire</v>
          </cell>
          <cell r="D39">
            <v>35806</v>
          </cell>
          <cell r="F39">
            <v>3347.4</v>
          </cell>
          <cell r="H39">
            <v>49</v>
          </cell>
          <cell r="I39">
            <v>3011</v>
          </cell>
          <cell r="J39" t="str">
            <v>SDZ001</v>
          </cell>
          <cell r="K39">
            <v>29</v>
          </cell>
          <cell r="L39" t="str">
            <v>APV00A</v>
          </cell>
          <cell r="M39">
            <v>129</v>
          </cell>
        </row>
        <row r="40">
          <cell r="A40">
            <v>2</v>
          </cell>
          <cell r="B40">
            <v>5210</v>
          </cell>
          <cell r="C40" t="str">
            <v>300213:PMLaClaire</v>
          </cell>
          <cell r="D40">
            <v>35848</v>
          </cell>
          <cell r="F40">
            <v>2660.08</v>
          </cell>
          <cell r="H40">
            <v>49</v>
          </cell>
          <cell r="I40">
            <v>3012</v>
          </cell>
          <cell r="J40" t="str">
            <v>IEK002</v>
          </cell>
          <cell r="K40">
            <v>29</v>
          </cell>
          <cell r="L40" t="str">
            <v>APV00A</v>
          </cell>
          <cell r="M40">
            <v>223</v>
          </cell>
        </row>
        <row r="41">
          <cell r="A41">
            <v>3</v>
          </cell>
          <cell r="B41">
            <v>5210</v>
          </cell>
          <cell r="C41" t="str">
            <v>300213:PMLaClaire</v>
          </cell>
          <cell r="D41">
            <v>35865</v>
          </cell>
          <cell r="F41">
            <v>6176.23</v>
          </cell>
          <cell r="H41">
            <v>49</v>
          </cell>
          <cell r="I41">
            <v>3013</v>
          </cell>
          <cell r="J41" t="str">
            <v>IEK03</v>
          </cell>
          <cell r="K41">
            <v>29</v>
          </cell>
          <cell r="L41" t="str">
            <v>APV00A</v>
          </cell>
          <cell r="M41">
            <v>312</v>
          </cell>
        </row>
        <row r="42">
          <cell r="A42">
            <v>4</v>
          </cell>
          <cell r="B42">
            <v>5210</v>
          </cell>
          <cell r="C42" t="str">
            <v>300213:PMLaClaire</v>
          </cell>
          <cell r="D42">
            <v>35903</v>
          </cell>
          <cell r="F42">
            <v>130</v>
          </cell>
          <cell r="H42">
            <v>49</v>
          </cell>
          <cell r="I42">
            <v>4001</v>
          </cell>
          <cell r="J42" t="str">
            <v>RLT003</v>
          </cell>
          <cell r="K42">
            <v>29</v>
          </cell>
          <cell r="L42" t="str">
            <v>APV00A</v>
          </cell>
          <cell r="M42">
            <v>419</v>
          </cell>
        </row>
        <row r="43">
          <cell r="A43">
            <v>4</v>
          </cell>
          <cell r="B43">
            <v>5210</v>
          </cell>
          <cell r="C43" t="str">
            <v>300213:PMLaClaire</v>
          </cell>
          <cell r="D43">
            <v>35903</v>
          </cell>
          <cell r="F43">
            <v>470</v>
          </cell>
          <cell r="H43">
            <v>49</v>
          </cell>
          <cell r="I43">
            <v>3014</v>
          </cell>
          <cell r="J43" t="str">
            <v>RLT003</v>
          </cell>
          <cell r="K43">
            <v>29</v>
          </cell>
          <cell r="L43" t="str">
            <v>APV00A</v>
          </cell>
          <cell r="M43">
            <v>419</v>
          </cell>
        </row>
        <row r="44">
          <cell r="A44">
            <v>4</v>
          </cell>
          <cell r="B44">
            <v>5210</v>
          </cell>
          <cell r="C44" t="str">
            <v>300213:PMLaClaire</v>
          </cell>
          <cell r="D44">
            <v>35903</v>
          </cell>
          <cell r="F44">
            <v>812.5</v>
          </cell>
          <cell r="H44">
            <v>49</v>
          </cell>
          <cell r="I44">
            <v>6001</v>
          </cell>
          <cell r="J44" t="str">
            <v>RLT003</v>
          </cell>
          <cell r="K44">
            <v>29</v>
          </cell>
          <cell r="L44" t="str">
            <v>APV00A</v>
          </cell>
          <cell r="M44">
            <v>419</v>
          </cell>
        </row>
        <row r="45">
          <cell r="A45">
            <v>5</v>
          </cell>
          <cell r="B45">
            <v>5210</v>
          </cell>
          <cell r="C45" t="str">
            <v>316036:PMLaClaire</v>
          </cell>
          <cell r="D45">
            <v>35923</v>
          </cell>
          <cell r="F45">
            <v>363.75</v>
          </cell>
          <cell r="H45">
            <v>49</v>
          </cell>
          <cell r="I45">
            <v>3.0150000000000001</v>
          </cell>
          <cell r="J45" t="str">
            <v>MSP001</v>
          </cell>
          <cell r="K45">
            <v>29</v>
          </cell>
          <cell r="L45" t="str">
            <v>APV00A</v>
          </cell>
          <cell r="M45">
            <v>509</v>
          </cell>
        </row>
        <row r="46">
          <cell r="A46">
            <v>6</v>
          </cell>
          <cell r="B46">
            <v>5210</v>
          </cell>
          <cell r="C46" t="str">
            <v>316036:PMLaClaire</v>
          </cell>
          <cell r="D46">
            <v>35965</v>
          </cell>
          <cell r="F46">
            <v>892.5</v>
          </cell>
          <cell r="H46">
            <v>49</v>
          </cell>
          <cell r="I46">
            <v>3.016</v>
          </cell>
          <cell r="J46" t="str">
            <v>MSP005</v>
          </cell>
          <cell r="K46">
            <v>29</v>
          </cell>
          <cell r="L46" t="str">
            <v>APV00A</v>
          </cell>
          <cell r="M46">
            <v>620</v>
          </cell>
        </row>
        <row r="47">
          <cell r="A47">
            <v>7</v>
          </cell>
          <cell r="B47">
            <v>5210</v>
          </cell>
          <cell r="C47" t="str">
            <v>300213:PMLaClaire</v>
          </cell>
          <cell r="D47">
            <v>35987</v>
          </cell>
          <cell r="F47">
            <v>650</v>
          </cell>
          <cell r="H47">
            <v>49</v>
          </cell>
          <cell r="I47">
            <v>3005</v>
          </cell>
          <cell r="J47" t="str">
            <v>IEK003</v>
          </cell>
          <cell r="K47">
            <v>29</v>
          </cell>
          <cell r="L47" t="str">
            <v>APV00A</v>
          </cell>
          <cell r="M47">
            <v>712</v>
          </cell>
        </row>
        <row r="48">
          <cell r="A48">
            <v>8</v>
          </cell>
          <cell r="B48">
            <v>5210</v>
          </cell>
          <cell r="C48" t="str">
            <v>300213:PMLaClaire</v>
          </cell>
          <cell r="D48">
            <v>36016</v>
          </cell>
          <cell r="F48">
            <v>812.5</v>
          </cell>
          <cell r="H48">
            <v>49</v>
          </cell>
          <cell r="I48">
            <v>3006</v>
          </cell>
          <cell r="J48" t="str">
            <v>SDZ001</v>
          </cell>
          <cell r="K48">
            <v>29</v>
          </cell>
          <cell r="L48" t="str">
            <v>APV00A</v>
          </cell>
          <cell r="M48">
            <v>810</v>
          </cell>
        </row>
        <row r="49">
          <cell r="A49">
            <v>9</v>
          </cell>
          <cell r="B49">
            <v>5210</v>
          </cell>
          <cell r="C49" t="str">
            <v>300213:PMLaClaire</v>
          </cell>
          <cell r="D49">
            <v>36049</v>
          </cell>
          <cell r="F49">
            <v>227.5</v>
          </cell>
          <cell r="H49">
            <v>49</v>
          </cell>
          <cell r="I49">
            <v>3007</v>
          </cell>
          <cell r="J49" t="str">
            <v>SDZ001</v>
          </cell>
          <cell r="K49">
            <v>29</v>
          </cell>
          <cell r="L49" t="str">
            <v>APV00A</v>
          </cell>
          <cell r="M49">
            <v>912</v>
          </cell>
        </row>
        <row r="50">
          <cell r="A50">
            <v>10</v>
          </cell>
          <cell r="B50">
            <v>5210</v>
          </cell>
          <cell r="C50" t="str">
            <v>300213:PMLaClaire</v>
          </cell>
          <cell r="D50">
            <v>36077</v>
          </cell>
          <cell r="F50">
            <v>130</v>
          </cell>
          <cell r="H50">
            <v>49</v>
          </cell>
          <cell r="I50">
            <v>3008</v>
          </cell>
          <cell r="J50" t="str">
            <v>IEK001</v>
          </cell>
          <cell r="K50">
            <v>29</v>
          </cell>
          <cell r="L50" t="str">
            <v>APV00A</v>
          </cell>
          <cell r="M50">
            <v>1010</v>
          </cell>
        </row>
        <row r="51">
          <cell r="A51">
            <v>11</v>
          </cell>
          <cell r="B51">
            <v>5210</v>
          </cell>
          <cell r="C51" t="str">
            <v>300213:PMLaClaire</v>
          </cell>
          <cell r="D51">
            <v>36128</v>
          </cell>
          <cell r="F51">
            <v>2702.5</v>
          </cell>
          <cell r="H51">
            <v>49</v>
          </cell>
          <cell r="I51">
            <v>3009</v>
          </cell>
          <cell r="J51" t="str">
            <v>SDZ001</v>
          </cell>
          <cell r="K51">
            <v>29</v>
          </cell>
          <cell r="L51" t="str">
            <v>APV00A</v>
          </cell>
          <cell r="M51">
            <v>1130</v>
          </cell>
        </row>
        <row r="52">
          <cell r="A52">
            <v>12</v>
          </cell>
          <cell r="B52">
            <v>5210</v>
          </cell>
          <cell r="C52" t="str">
            <v>300213:PMLaClaire</v>
          </cell>
          <cell r="D52">
            <v>36141</v>
          </cell>
          <cell r="F52">
            <v>2453.58</v>
          </cell>
          <cell r="H52">
            <v>49</v>
          </cell>
          <cell r="I52">
            <v>3010</v>
          </cell>
          <cell r="J52" t="str">
            <v>IEK003</v>
          </cell>
          <cell r="K52">
            <v>29</v>
          </cell>
          <cell r="L52" t="str">
            <v>APV00A</v>
          </cell>
          <cell r="M52">
            <v>1213</v>
          </cell>
        </row>
        <row r="53">
          <cell r="A53">
            <v>5</v>
          </cell>
          <cell r="B53">
            <v>6500</v>
          </cell>
          <cell r="C53" t="str">
            <v>Labr:Move Crate Park</v>
          </cell>
          <cell r="D53">
            <v>35945</v>
          </cell>
          <cell r="F53">
            <v>114.96</v>
          </cell>
          <cell r="H53">
            <v>60</v>
          </cell>
          <cell r="I53" t="str">
            <v>W01</v>
          </cell>
          <cell r="J53">
            <v>91604</v>
          </cell>
          <cell r="K53">
            <v>12344</v>
          </cell>
          <cell r="L53" t="str">
            <v>JME993</v>
          </cell>
          <cell r="M53">
            <v>531</v>
          </cell>
        </row>
        <row r="54">
          <cell r="A54">
            <v>4</v>
          </cell>
          <cell r="B54">
            <v>6560</v>
          </cell>
          <cell r="C54" t="str">
            <v>Matl:Move Crate Park</v>
          </cell>
          <cell r="D54">
            <v>35914</v>
          </cell>
          <cell r="F54">
            <v>88</v>
          </cell>
          <cell r="H54">
            <v>60</v>
          </cell>
          <cell r="I54" t="str">
            <v>W01</v>
          </cell>
          <cell r="J54">
            <v>91604</v>
          </cell>
          <cell r="K54">
            <v>12344</v>
          </cell>
          <cell r="L54" t="str">
            <v>JME993</v>
          </cell>
          <cell r="M54">
            <v>430</v>
          </cell>
        </row>
        <row r="55">
          <cell r="A55">
            <v>7</v>
          </cell>
          <cell r="B55">
            <v>6600</v>
          </cell>
          <cell r="C55" t="str">
            <v>292149:Shepley Bulfi</v>
          </cell>
          <cell r="D55">
            <v>36001</v>
          </cell>
          <cell r="F55">
            <v>11584.75</v>
          </cell>
          <cell r="H55">
            <v>49</v>
          </cell>
          <cell r="I55">
            <v>233091</v>
          </cell>
          <cell r="J55" t="str">
            <v>IEK001</v>
          </cell>
          <cell r="K55">
            <v>29</v>
          </cell>
          <cell r="L55" t="str">
            <v>APV00A</v>
          </cell>
          <cell r="M55">
            <v>726</v>
          </cell>
        </row>
        <row r="56">
          <cell r="A56">
            <v>1</v>
          </cell>
          <cell r="B56">
            <v>6610</v>
          </cell>
          <cell r="C56" t="str">
            <v>Town of Hanover</v>
          </cell>
          <cell r="D56">
            <v>35823</v>
          </cell>
          <cell r="F56">
            <v>20</v>
          </cell>
          <cell r="H56">
            <v>49</v>
          </cell>
          <cell r="I56" t="str">
            <v>R57453</v>
          </cell>
          <cell r="J56" t="str">
            <v>RLT001</v>
          </cell>
          <cell r="K56">
            <v>29</v>
          </cell>
          <cell r="L56" t="str">
            <v>APV00A</v>
          </cell>
          <cell r="M56">
            <v>129</v>
          </cell>
        </row>
        <row r="57">
          <cell r="A57">
            <v>1</v>
          </cell>
          <cell r="B57">
            <v>6640</v>
          </cell>
          <cell r="C57" t="str">
            <v>Lo-Yi Chan FAIA</v>
          </cell>
          <cell r="D57">
            <v>35810</v>
          </cell>
          <cell r="F57">
            <v>687.5</v>
          </cell>
          <cell r="H57">
            <v>49</v>
          </cell>
          <cell r="I57">
            <v>193</v>
          </cell>
          <cell r="J57" t="str">
            <v>MSP001</v>
          </cell>
          <cell r="K57">
            <v>29</v>
          </cell>
          <cell r="L57" t="str">
            <v>APV00A</v>
          </cell>
          <cell r="M57">
            <v>116</v>
          </cell>
        </row>
        <row r="58">
          <cell r="A58">
            <v>3</v>
          </cell>
          <cell r="B58">
            <v>6640</v>
          </cell>
          <cell r="C58" t="str">
            <v>316032:Moore Ruble Y</v>
          </cell>
          <cell r="D58">
            <v>35874</v>
          </cell>
          <cell r="F58">
            <v>8333.33</v>
          </cell>
          <cell r="H58">
            <v>49</v>
          </cell>
          <cell r="I58" t="str">
            <v>R57461</v>
          </cell>
          <cell r="J58" t="str">
            <v>SDZ002</v>
          </cell>
          <cell r="K58">
            <v>29</v>
          </cell>
          <cell r="L58" t="str">
            <v>APV00A</v>
          </cell>
          <cell r="M58">
            <v>321</v>
          </cell>
        </row>
        <row r="59">
          <cell r="A59">
            <v>3</v>
          </cell>
          <cell r="B59">
            <v>6640</v>
          </cell>
          <cell r="C59" t="str">
            <v>316033:Polshek &amp; Par</v>
          </cell>
          <cell r="D59">
            <v>35874</v>
          </cell>
          <cell r="F59">
            <v>8333.33</v>
          </cell>
          <cell r="H59">
            <v>49</v>
          </cell>
          <cell r="I59" t="str">
            <v>R57460</v>
          </cell>
          <cell r="J59" t="str">
            <v>SDZ002</v>
          </cell>
          <cell r="K59">
            <v>29</v>
          </cell>
          <cell r="L59" t="str">
            <v>APV00A</v>
          </cell>
          <cell r="M59">
            <v>321</v>
          </cell>
        </row>
        <row r="60">
          <cell r="A60">
            <v>3</v>
          </cell>
          <cell r="B60">
            <v>6640</v>
          </cell>
          <cell r="C60" t="str">
            <v>316034:Bohlin Cywins</v>
          </cell>
          <cell r="D60">
            <v>35874</v>
          </cell>
          <cell r="F60">
            <v>8333.33</v>
          </cell>
          <cell r="H60">
            <v>49</v>
          </cell>
          <cell r="I60" t="str">
            <v>R57459</v>
          </cell>
          <cell r="J60" t="str">
            <v>SDZ002</v>
          </cell>
          <cell r="K60">
            <v>29</v>
          </cell>
          <cell r="L60" t="str">
            <v>APV00A</v>
          </cell>
          <cell r="M60">
            <v>321</v>
          </cell>
        </row>
        <row r="61">
          <cell r="A61">
            <v>3</v>
          </cell>
          <cell r="B61">
            <v>6640</v>
          </cell>
          <cell r="C61" t="str">
            <v>316035:Robert A.M. S</v>
          </cell>
          <cell r="D61">
            <v>35874</v>
          </cell>
          <cell r="F61">
            <v>8333.33</v>
          </cell>
          <cell r="H61">
            <v>49</v>
          </cell>
          <cell r="I61" t="str">
            <v>R57458</v>
          </cell>
          <cell r="J61" t="str">
            <v>SDZ002</v>
          </cell>
          <cell r="K61">
            <v>29</v>
          </cell>
          <cell r="L61" t="str">
            <v>APV00A</v>
          </cell>
          <cell r="M61">
            <v>321</v>
          </cell>
        </row>
        <row r="62">
          <cell r="A62">
            <v>6</v>
          </cell>
          <cell r="B62">
            <v>6640</v>
          </cell>
          <cell r="C62" t="str">
            <v>65947:Saucier &amp; Flyn</v>
          </cell>
          <cell r="D62">
            <v>35956</v>
          </cell>
          <cell r="F62">
            <v>725</v>
          </cell>
          <cell r="H62">
            <v>49</v>
          </cell>
          <cell r="I62">
            <v>10404</v>
          </cell>
          <cell r="J62" t="str">
            <v>RLT002</v>
          </cell>
          <cell r="K62">
            <v>29</v>
          </cell>
          <cell r="L62" t="str">
            <v>APV00A</v>
          </cell>
          <cell r="M62">
            <v>611</v>
          </cell>
        </row>
        <row r="63">
          <cell r="A63">
            <v>6</v>
          </cell>
          <cell r="B63">
            <v>6640</v>
          </cell>
          <cell r="C63" t="str">
            <v>TRANS S&amp;F MPHI TAU</v>
          </cell>
          <cell r="D63">
            <v>35975</v>
          </cell>
          <cell r="F63">
            <v>5936.6</v>
          </cell>
          <cell r="H63">
            <v>61</v>
          </cell>
          <cell r="K63">
            <v>272130</v>
          </cell>
          <cell r="L63" t="str">
            <v>JMX035</v>
          </cell>
          <cell r="M63">
            <v>630</v>
          </cell>
        </row>
        <row r="64">
          <cell r="A64">
            <v>12</v>
          </cell>
          <cell r="B64">
            <v>6640</v>
          </cell>
          <cell r="C64" t="str">
            <v>Lo-Yi Chan FAIA</v>
          </cell>
          <cell r="D64">
            <v>35796</v>
          </cell>
          <cell r="F64">
            <v>812.5</v>
          </cell>
          <cell r="H64">
            <v>49</v>
          </cell>
          <cell r="I64">
            <v>191</v>
          </cell>
          <cell r="J64" t="str">
            <v>RLT002</v>
          </cell>
          <cell r="K64">
            <v>29</v>
          </cell>
          <cell r="L64" t="str">
            <v>APV00A</v>
          </cell>
          <cell r="M64">
            <v>102</v>
          </cell>
        </row>
        <row r="65">
          <cell r="A65">
            <v>7</v>
          </cell>
          <cell r="B65">
            <v>6690</v>
          </cell>
          <cell r="C65" t="str">
            <v>305646:McIntire Busi</v>
          </cell>
          <cell r="D65">
            <v>36000</v>
          </cell>
          <cell r="F65">
            <v>11</v>
          </cell>
          <cell r="H65">
            <v>49</v>
          </cell>
          <cell r="I65">
            <v>22893</v>
          </cell>
          <cell r="J65" t="str">
            <v>SDZ002</v>
          </cell>
          <cell r="K65">
            <v>29</v>
          </cell>
          <cell r="L65" t="str">
            <v>APV00A</v>
          </cell>
          <cell r="M65">
            <v>725</v>
          </cell>
        </row>
      </sheetData>
      <sheetData sheetId="10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10</v>
          </cell>
          <cell r="B3">
            <v>2290</v>
          </cell>
          <cell r="C3" t="str">
            <v>Dartmouth North Camp</v>
          </cell>
          <cell r="D3">
            <v>36103</v>
          </cell>
          <cell r="F3">
            <v>89.74</v>
          </cell>
          <cell r="H3">
            <v>60</v>
          </cell>
          <cell r="I3" t="str">
            <v>2051C</v>
          </cell>
          <cell r="K3">
            <v>270123</v>
          </cell>
          <cell r="L3" t="str">
            <v>JMX011</v>
          </cell>
          <cell r="M3">
            <v>1105</v>
          </cell>
        </row>
        <row r="4">
          <cell r="A4">
            <v>1</v>
          </cell>
          <cell r="B4">
            <v>2670</v>
          </cell>
          <cell r="C4" t="str">
            <v>328916:Spiller's</v>
          </cell>
          <cell r="D4">
            <v>35824</v>
          </cell>
          <cell r="F4">
            <v>1863</v>
          </cell>
          <cell r="G4" t="str">
            <v>Plotter?? B Baker</v>
          </cell>
          <cell r="H4">
            <v>49</v>
          </cell>
          <cell r="I4" t="str">
            <v>R57523</v>
          </cell>
          <cell r="J4" t="str">
            <v>MSP001</v>
          </cell>
          <cell r="K4">
            <v>29</v>
          </cell>
          <cell r="L4" t="str">
            <v>APV00A</v>
          </cell>
          <cell r="M4">
            <v>130</v>
          </cell>
        </row>
        <row r="5">
          <cell r="A5">
            <v>10</v>
          </cell>
          <cell r="B5">
            <v>3400</v>
          </cell>
          <cell r="C5" t="str">
            <v>J Wilson</v>
          </cell>
          <cell r="D5">
            <v>36096</v>
          </cell>
          <cell r="F5">
            <v>64.64</v>
          </cell>
          <cell r="H5">
            <v>60</v>
          </cell>
          <cell r="I5">
            <v>36007</v>
          </cell>
          <cell r="J5" t="str">
            <v>Vox 12</v>
          </cell>
          <cell r="K5">
            <v>251910</v>
          </cell>
          <cell r="L5" t="str">
            <v>JMX001</v>
          </cell>
          <cell r="M5">
            <v>1029</v>
          </cell>
        </row>
        <row r="6">
          <cell r="A6">
            <v>10</v>
          </cell>
          <cell r="B6">
            <v>3400</v>
          </cell>
          <cell r="C6" t="str">
            <v>Purcell, Matthew R</v>
          </cell>
          <cell r="D6">
            <v>36103</v>
          </cell>
          <cell r="F6">
            <v>90.39</v>
          </cell>
          <cell r="H6">
            <v>49</v>
          </cell>
          <cell r="I6">
            <v>107086</v>
          </cell>
          <cell r="J6" t="str">
            <v>IEK001</v>
          </cell>
          <cell r="K6">
            <v>29</v>
          </cell>
          <cell r="L6" t="str">
            <v>APV00A</v>
          </cell>
          <cell r="M6">
            <v>1105</v>
          </cell>
        </row>
        <row r="7">
          <cell r="A7">
            <v>11</v>
          </cell>
          <cell r="B7">
            <v>3400</v>
          </cell>
          <cell r="C7" t="str">
            <v>Bergwall, Reed G</v>
          </cell>
          <cell r="D7">
            <v>36114</v>
          </cell>
          <cell r="F7">
            <v>30</v>
          </cell>
          <cell r="H7">
            <v>49</v>
          </cell>
          <cell r="I7">
            <v>107090</v>
          </cell>
          <cell r="J7" t="str">
            <v>RLT001</v>
          </cell>
          <cell r="K7">
            <v>29</v>
          </cell>
          <cell r="L7" t="str">
            <v>APV00A</v>
          </cell>
          <cell r="M7">
            <v>1116</v>
          </cell>
        </row>
        <row r="8">
          <cell r="A8">
            <v>11</v>
          </cell>
          <cell r="B8">
            <v>3400</v>
          </cell>
          <cell r="C8" t="str">
            <v>Bergwall, Reed G</v>
          </cell>
          <cell r="D8">
            <v>36114</v>
          </cell>
          <cell r="F8">
            <v>41.4</v>
          </cell>
          <cell r="H8">
            <v>49</v>
          </cell>
          <cell r="I8">
            <v>107092</v>
          </cell>
          <cell r="J8" t="str">
            <v>RLT001</v>
          </cell>
          <cell r="K8">
            <v>29</v>
          </cell>
          <cell r="L8" t="str">
            <v>APV00A</v>
          </cell>
          <cell r="M8">
            <v>1116</v>
          </cell>
        </row>
        <row r="9">
          <cell r="A9">
            <v>12</v>
          </cell>
          <cell r="B9">
            <v>3400</v>
          </cell>
          <cell r="C9" t="str">
            <v>Bergwall, Reed G</v>
          </cell>
          <cell r="D9">
            <v>35801</v>
          </cell>
          <cell r="F9">
            <v>3.25</v>
          </cell>
          <cell r="H9">
            <v>49</v>
          </cell>
          <cell r="I9">
            <v>107097</v>
          </cell>
          <cell r="J9" t="str">
            <v>RLT002</v>
          </cell>
          <cell r="K9">
            <v>29</v>
          </cell>
          <cell r="L9" t="str">
            <v>APV00A</v>
          </cell>
          <cell r="M9">
            <v>107</v>
          </cell>
        </row>
        <row r="10">
          <cell r="A10">
            <v>1</v>
          </cell>
          <cell r="B10">
            <v>3700</v>
          </cell>
          <cell r="C10" t="str">
            <v>HANOVER INN CHARGES</v>
          </cell>
          <cell r="D10">
            <v>35808</v>
          </cell>
          <cell r="F10">
            <v>551.94000000000005</v>
          </cell>
          <cell r="H10">
            <v>49</v>
          </cell>
          <cell r="I10" t="str">
            <v>RMTOTL</v>
          </cell>
          <cell r="J10">
            <v>35804</v>
          </cell>
          <cell r="K10">
            <v>29</v>
          </cell>
          <cell r="L10" t="str">
            <v>CJX001</v>
          </cell>
          <cell r="M10">
            <v>114</v>
          </cell>
        </row>
        <row r="11">
          <cell r="A11">
            <v>1</v>
          </cell>
          <cell r="B11">
            <v>3700</v>
          </cell>
          <cell r="C11" t="str">
            <v>TRANS CREDIT</v>
          </cell>
          <cell r="D11">
            <v>35829</v>
          </cell>
          <cell r="F11">
            <v>325.88</v>
          </cell>
          <cell r="H11">
            <v>60</v>
          </cell>
          <cell r="K11">
            <v>257300</v>
          </cell>
          <cell r="L11" t="str">
            <v>JMX011</v>
          </cell>
          <cell r="M11">
            <v>204</v>
          </cell>
        </row>
        <row r="12">
          <cell r="A12">
            <v>7</v>
          </cell>
          <cell r="B12">
            <v>3700</v>
          </cell>
          <cell r="C12" t="str">
            <v>HANOVER INN CHARGES</v>
          </cell>
          <cell r="D12">
            <v>35999</v>
          </cell>
          <cell r="F12">
            <v>240</v>
          </cell>
          <cell r="H12">
            <v>49</v>
          </cell>
          <cell r="I12" t="str">
            <v>CHEN J</v>
          </cell>
          <cell r="J12" t="str">
            <v>RM7/17</v>
          </cell>
          <cell r="K12">
            <v>29</v>
          </cell>
          <cell r="L12" t="str">
            <v>CJX002</v>
          </cell>
          <cell r="M12">
            <v>724</v>
          </cell>
        </row>
        <row r="13">
          <cell r="A13">
            <v>7</v>
          </cell>
          <cell r="B13">
            <v>3700</v>
          </cell>
          <cell r="C13" t="str">
            <v>HANOVER INN CHARGES</v>
          </cell>
          <cell r="D13">
            <v>35999</v>
          </cell>
          <cell r="F13">
            <v>276</v>
          </cell>
          <cell r="H13">
            <v>49</v>
          </cell>
          <cell r="I13" t="str">
            <v>COCHRA</v>
          </cell>
          <cell r="J13" t="str">
            <v>RM7/17</v>
          </cell>
          <cell r="K13">
            <v>29</v>
          </cell>
          <cell r="L13" t="str">
            <v>CJX002</v>
          </cell>
          <cell r="M13">
            <v>724</v>
          </cell>
        </row>
        <row r="14">
          <cell r="A14">
            <v>7</v>
          </cell>
          <cell r="B14">
            <v>3700</v>
          </cell>
          <cell r="C14" t="str">
            <v>HANOVER INN CHARGES</v>
          </cell>
          <cell r="D14">
            <v>35999</v>
          </cell>
          <cell r="F14">
            <v>351.65</v>
          </cell>
          <cell r="H14">
            <v>49</v>
          </cell>
          <cell r="I14" t="str">
            <v>BROOKS</v>
          </cell>
          <cell r="J14" t="str">
            <v>RM7/17</v>
          </cell>
          <cell r="K14">
            <v>29</v>
          </cell>
          <cell r="L14" t="str">
            <v>CJX002</v>
          </cell>
          <cell r="M14">
            <v>724</v>
          </cell>
        </row>
        <row r="15">
          <cell r="A15">
            <v>7</v>
          </cell>
          <cell r="B15">
            <v>3700</v>
          </cell>
          <cell r="C15" t="str">
            <v>HANOVER INN CHARGES</v>
          </cell>
          <cell r="D15">
            <v>35999</v>
          </cell>
          <cell r="F15">
            <v>677.06</v>
          </cell>
          <cell r="H15">
            <v>49</v>
          </cell>
          <cell r="I15" t="str">
            <v>YUDELL</v>
          </cell>
          <cell r="J15" t="str">
            <v>RM7/17</v>
          </cell>
          <cell r="K15">
            <v>29</v>
          </cell>
          <cell r="L15" t="str">
            <v>CJX002</v>
          </cell>
          <cell r="M15">
            <v>724</v>
          </cell>
        </row>
        <row r="16">
          <cell r="A16">
            <v>8</v>
          </cell>
          <cell r="B16">
            <v>3700</v>
          </cell>
          <cell r="C16" t="str">
            <v>HANOVER INN CHARGES</v>
          </cell>
          <cell r="D16">
            <v>36013</v>
          </cell>
          <cell r="F16">
            <v>82.52</v>
          </cell>
          <cell r="H16">
            <v>49</v>
          </cell>
          <cell r="I16" t="str">
            <v>RODGER</v>
          </cell>
          <cell r="J16" t="str">
            <v>RM 8/1</v>
          </cell>
          <cell r="K16">
            <v>29</v>
          </cell>
          <cell r="L16" t="str">
            <v>CJX002</v>
          </cell>
          <cell r="M16">
            <v>807</v>
          </cell>
        </row>
        <row r="17">
          <cell r="A17">
            <v>8</v>
          </cell>
          <cell r="B17">
            <v>3700</v>
          </cell>
          <cell r="C17" t="str">
            <v>HANOVER INN CHARGES</v>
          </cell>
          <cell r="D17">
            <v>36013</v>
          </cell>
          <cell r="F17">
            <v>92</v>
          </cell>
          <cell r="H17">
            <v>49</v>
          </cell>
          <cell r="I17" t="str">
            <v>SCOTTY</v>
          </cell>
          <cell r="J17" t="str">
            <v>RM 8/1</v>
          </cell>
          <cell r="K17">
            <v>29</v>
          </cell>
          <cell r="L17" t="str">
            <v>CJX002</v>
          </cell>
          <cell r="M17">
            <v>807</v>
          </cell>
        </row>
        <row r="18">
          <cell r="A18">
            <v>8</v>
          </cell>
          <cell r="B18">
            <v>3700</v>
          </cell>
          <cell r="C18" t="str">
            <v>HANOVER INN CHARGES</v>
          </cell>
          <cell r="D18">
            <v>36041</v>
          </cell>
          <cell r="F18">
            <v>80</v>
          </cell>
          <cell r="H18">
            <v>49</v>
          </cell>
          <cell r="I18" t="str">
            <v>YUDELL</v>
          </cell>
          <cell r="J18" t="str">
            <v>28/RM</v>
          </cell>
          <cell r="K18">
            <v>29</v>
          </cell>
          <cell r="L18" t="str">
            <v>CJX004</v>
          </cell>
          <cell r="M18">
            <v>904</v>
          </cell>
        </row>
        <row r="19">
          <cell r="A19">
            <v>9</v>
          </cell>
          <cell r="B19">
            <v>3700</v>
          </cell>
          <cell r="C19" t="str">
            <v>The Norwich Inn</v>
          </cell>
          <cell r="D19">
            <v>36057</v>
          </cell>
          <cell r="F19">
            <v>245.77</v>
          </cell>
          <cell r="H19">
            <v>49</v>
          </cell>
          <cell r="I19" t="str">
            <v>P01876</v>
          </cell>
          <cell r="J19" t="str">
            <v>IEK002</v>
          </cell>
          <cell r="K19">
            <v>29</v>
          </cell>
          <cell r="L19" t="str">
            <v>APV00A</v>
          </cell>
          <cell r="M19">
            <v>920</v>
          </cell>
        </row>
        <row r="20">
          <cell r="A20">
            <v>9</v>
          </cell>
          <cell r="B20">
            <v>3700</v>
          </cell>
          <cell r="C20" t="str">
            <v>HANOVER INN CHARGES</v>
          </cell>
          <cell r="D20">
            <v>36062</v>
          </cell>
          <cell r="F20">
            <v>275.94</v>
          </cell>
          <cell r="H20">
            <v>49</v>
          </cell>
          <cell r="I20" t="str">
            <v>CHAN</v>
          </cell>
          <cell r="J20" t="str">
            <v>21/RM</v>
          </cell>
          <cell r="K20">
            <v>29</v>
          </cell>
          <cell r="L20" t="str">
            <v>CJX001</v>
          </cell>
          <cell r="M20">
            <v>925</v>
          </cell>
        </row>
        <row r="21">
          <cell r="A21">
            <v>9</v>
          </cell>
          <cell r="B21">
            <v>3700</v>
          </cell>
          <cell r="C21" t="str">
            <v>HANOVER INN CHARGES</v>
          </cell>
          <cell r="D21">
            <v>36064</v>
          </cell>
          <cell r="F21">
            <v>98.81</v>
          </cell>
          <cell r="H21">
            <v>49</v>
          </cell>
          <cell r="I21" t="str">
            <v>YUDELL</v>
          </cell>
          <cell r="J21" t="str">
            <v>RM9/25</v>
          </cell>
          <cell r="K21">
            <v>29</v>
          </cell>
          <cell r="L21" t="str">
            <v>CJX006</v>
          </cell>
          <cell r="M21">
            <v>927</v>
          </cell>
        </row>
        <row r="22">
          <cell r="A22">
            <v>9</v>
          </cell>
          <cell r="B22">
            <v>3700</v>
          </cell>
          <cell r="C22" t="str">
            <v>HANOVER INN CHARGES</v>
          </cell>
          <cell r="D22">
            <v>36064</v>
          </cell>
          <cell r="F22">
            <v>122.12</v>
          </cell>
          <cell r="H22">
            <v>49</v>
          </cell>
          <cell r="I22" t="str">
            <v>CHAN</v>
          </cell>
          <cell r="J22" t="str">
            <v>RM9/25</v>
          </cell>
          <cell r="K22">
            <v>29</v>
          </cell>
          <cell r="L22" t="str">
            <v>CJX006</v>
          </cell>
          <cell r="M22">
            <v>927</v>
          </cell>
        </row>
        <row r="23">
          <cell r="A23">
            <v>9</v>
          </cell>
          <cell r="B23">
            <v>3700</v>
          </cell>
          <cell r="C23" t="str">
            <v>HANOVER INN CHARGES</v>
          </cell>
          <cell r="D23">
            <v>36065</v>
          </cell>
          <cell r="F23">
            <v>104.99</v>
          </cell>
          <cell r="H23">
            <v>49</v>
          </cell>
          <cell r="I23" t="str">
            <v>DOLBIN</v>
          </cell>
          <cell r="J23" t="str">
            <v>27/RM</v>
          </cell>
          <cell r="K23">
            <v>29</v>
          </cell>
          <cell r="L23" t="str">
            <v>CJX002</v>
          </cell>
          <cell r="M23">
            <v>928</v>
          </cell>
        </row>
        <row r="24">
          <cell r="A24">
            <v>9</v>
          </cell>
          <cell r="B24">
            <v>3700</v>
          </cell>
          <cell r="C24" t="str">
            <v>HANOVER INN CHARGES</v>
          </cell>
          <cell r="D24">
            <v>36065</v>
          </cell>
          <cell r="F24">
            <v>184</v>
          </cell>
          <cell r="H24">
            <v>49</v>
          </cell>
          <cell r="I24" t="str">
            <v>CHEN</v>
          </cell>
          <cell r="J24" t="str">
            <v>27/RM</v>
          </cell>
          <cell r="K24">
            <v>29</v>
          </cell>
          <cell r="L24" t="str">
            <v>CJX002</v>
          </cell>
          <cell r="M24">
            <v>928</v>
          </cell>
        </row>
        <row r="25">
          <cell r="A25">
            <v>9</v>
          </cell>
          <cell r="B25">
            <v>3700</v>
          </cell>
          <cell r="C25" t="str">
            <v>HANOVER INN CHARGES</v>
          </cell>
          <cell r="D25">
            <v>36069</v>
          </cell>
          <cell r="F25">
            <v>119.9</v>
          </cell>
          <cell r="H25">
            <v>49</v>
          </cell>
          <cell r="I25" t="str">
            <v>CHAN</v>
          </cell>
          <cell r="J25" t="str">
            <v>29/RM</v>
          </cell>
          <cell r="K25">
            <v>29</v>
          </cell>
          <cell r="L25" t="str">
            <v>CJX001</v>
          </cell>
          <cell r="M25">
            <v>1002</v>
          </cell>
        </row>
        <row r="26">
          <cell r="A26">
            <v>10</v>
          </cell>
          <cell r="B26">
            <v>3700</v>
          </cell>
          <cell r="C26" t="str">
            <v>HANOVER INN CHARGES</v>
          </cell>
          <cell r="D26">
            <v>36086</v>
          </cell>
          <cell r="F26">
            <v>388.71</v>
          </cell>
          <cell r="H26">
            <v>49</v>
          </cell>
          <cell r="I26" t="str">
            <v>4 RMS</v>
          </cell>
          <cell r="J26">
            <v>36084</v>
          </cell>
          <cell r="K26">
            <v>29</v>
          </cell>
          <cell r="L26" t="str">
            <v>CJX002</v>
          </cell>
          <cell r="M26">
            <v>1019</v>
          </cell>
        </row>
        <row r="27">
          <cell r="A27">
            <v>10</v>
          </cell>
          <cell r="B27">
            <v>3700</v>
          </cell>
          <cell r="C27" t="str">
            <v>HANOVER INN CHARGES</v>
          </cell>
          <cell r="D27">
            <v>36099</v>
          </cell>
          <cell r="F27">
            <v>95.39</v>
          </cell>
          <cell r="H27">
            <v>49</v>
          </cell>
          <cell r="I27" t="str">
            <v>MARTIN</v>
          </cell>
          <cell r="J27" t="str">
            <v>29/RM</v>
          </cell>
          <cell r="K27">
            <v>29</v>
          </cell>
          <cell r="L27" t="str">
            <v>CJX001</v>
          </cell>
          <cell r="M27">
            <v>1101</v>
          </cell>
        </row>
        <row r="28">
          <cell r="A28">
            <v>10</v>
          </cell>
          <cell r="B28">
            <v>3700</v>
          </cell>
          <cell r="C28" t="str">
            <v>The Norwich Inn</v>
          </cell>
          <cell r="D28">
            <v>36100</v>
          </cell>
          <cell r="F28">
            <v>1408.88</v>
          </cell>
          <cell r="H28">
            <v>49</v>
          </cell>
          <cell r="I28" t="str">
            <v>T01876</v>
          </cell>
          <cell r="J28" t="str">
            <v>RLT001</v>
          </cell>
          <cell r="K28">
            <v>29</v>
          </cell>
          <cell r="L28" t="str">
            <v>APV00A</v>
          </cell>
          <cell r="M28">
            <v>1102</v>
          </cell>
        </row>
        <row r="29">
          <cell r="A29">
            <v>10</v>
          </cell>
          <cell r="B29">
            <v>3700</v>
          </cell>
          <cell r="C29" t="str">
            <v>Purcell, Matthew R</v>
          </cell>
          <cell r="D29">
            <v>36103</v>
          </cell>
          <cell r="F29">
            <v>10.54</v>
          </cell>
          <cell r="H29">
            <v>49</v>
          </cell>
          <cell r="I29">
            <v>107086</v>
          </cell>
          <cell r="J29" t="str">
            <v>IEK001</v>
          </cell>
          <cell r="K29">
            <v>29</v>
          </cell>
          <cell r="L29" t="str">
            <v>APV00A</v>
          </cell>
          <cell r="M29">
            <v>1105</v>
          </cell>
        </row>
        <row r="30">
          <cell r="A30">
            <v>11</v>
          </cell>
          <cell r="B30">
            <v>3700</v>
          </cell>
          <cell r="C30" t="str">
            <v>HANOVER INN CHARGES</v>
          </cell>
          <cell r="D30">
            <v>36107</v>
          </cell>
          <cell r="F30">
            <v>103.83</v>
          </cell>
          <cell r="H30">
            <v>49</v>
          </cell>
          <cell r="I30" t="str">
            <v>TRAVER</v>
          </cell>
          <cell r="J30" t="str">
            <v>7/RM</v>
          </cell>
          <cell r="K30">
            <v>29</v>
          </cell>
          <cell r="L30" t="str">
            <v>CJX001</v>
          </cell>
          <cell r="M30">
            <v>1109</v>
          </cell>
        </row>
        <row r="31">
          <cell r="A31">
            <v>11</v>
          </cell>
          <cell r="B31">
            <v>3700</v>
          </cell>
          <cell r="C31" t="str">
            <v>The Norwich Inn</v>
          </cell>
          <cell r="D31">
            <v>36110</v>
          </cell>
          <cell r="F31">
            <v>869.11</v>
          </cell>
          <cell r="H31">
            <v>49</v>
          </cell>
          <cell r="I31" t="str">
            <v>876A</v>
          </cell>
          <cell r="J31" t="str">
            <v>IEK003</v>
          </cell>
          <cell r="K31">
            <v>29</v>
          </cell>
          <cell r="L31" t="str">
            <v>APV00A</v>
          </cell>
          <cell r="M31">
            <v>1112</v>
          </cell>
        </row>
        <row r="32">
          <cell r="A32">
            <v>11</v>
          </cell>
          <cell r="B32">
            <v>3700</v>
          </cell>
          <cell r="C32" t="str">
            <v>HANOVER INN CHARGES</v>
          </cell>
          <cell r="D32">
            <v>36113</v>
          </cell>
          <cell r="F32">
            <v>1674.04</v>
          </cell>
          <cell r="H32">
            <v>49</v>
          </cell>
          <cell r="I32" t="str">
            <v>RMTOTL</v>
          </cell>
          <cell r="J32">
            <v>36112</v>
          </cell>
          <cell r="K32">
            <v>29</v>
          </cell>
          <cell r="L32" t="str">
            <v>CJX003</v>
          </cell>
          <cell r="M32">
            <v>1115</v>
          </cell>
        </row>
        <row r="33">
          <cell r="A33">
            <v>11</v>
          </cell>
          <cell r="B33">
            <v>3700</v>
          </cell>
          <cell r="C33" t="str">
            <v>Bergwall, Reed G</v>
          </cell>
          <cell r="D33">
            <v>36114</v>
          </cell>
          <cell r="F33">
            <v>7.26</v>
          </cell>
          <cell r="H33">
            <v>49</v>
          </cell>
          <cell r="I33">
            <v>107090</v>
          </cell>
          <cell r="J33" t="str">
            <v>RLT001</v>
          </cell>
          <cell r="K33">
            <v>29</v>
          </cell>
          <cell r="L33" t="str">
            <v>APV00A</v>
          </cell>
          <cell r="M33">
            <v>1116</v>
          </cell>
        </row>
        <row r="34">
          <cell r="A34">
            <v>11</v>
          </cell>
          <cell r="B34">
            <v>3700</v>
          </cell>
          <cell r="C34" t="str">
            <v>Bergwall, Reed G</v>
          </cell>
          <cell r="D34">
            <v>36114</v>
          </cell>
          <cell r="F34">
            <v>103.14</v>
          </cell>
          <cell r="H34">
            <v>49</v>
          </cell>
          <cell r="I34">
            <v>107089</v>
          </cell>
          <cell r="J34" t="str">
            <v>RLT001</v>
          </cell>
          <cell r="K34">
            <v>29</v>
          </cell>
          <cell r="L34" t="str">
            <v>APV00A</v>
          </cell>
          <cell r="M34">
            <v>1116</v>
          </cell>
        </row>
        <row r="35">
          <cell r="A35">
            <v>11</v>
          </cell>
          <cell r="B35">
            <v>3700</v>
          </cell>
          <cell r="C35" t="str">
            <v>HANOVER INN CHARGES</v>
          </cell>
          <cell r="D35">
            <v>36127</v>
          </cell>
          <cell r="F35">
            <v>80</v>
          </cell>
          <cell r="H35">
            <v>49</v>
          </cell>
          <cell r="I35" t="str">
            <v>DIVENY</v>
          </cell>
          <cell r="J35" t="str">
            <v>27/RM</v>
          </cell>
          <cell r="K35">
            <v>29</v>
          </cell>
          <cell r="L35" t="str">
            <v>CJX008</v>
          </cell>
          <cell r="M35">
            <v>1129</v>
          </cell>
        </row>
        <row r="36">
          <cell r="A36">
            <v>11</v>
          </cell>
          <cell r="B36">
            <v>3700</v>
          </cell>
          <cell r="C36" t="str">
            <v>HANOVER INN CHARGES</v>
          </cell>
          <cell r="D36">
            <v>36127</v>
          </cell>
          <cell r="F36">
            <v>159.13999999999999</v>
          </cell>
          <cell r="H36">
            <v>49</v>
          </cell>
          <cell r="I36" t="str">
            <v>BROOKS</v>
          </cell>
          <cell r="J36" t="str">
            <v>27/RM</v>
          </cell>
          <cell r="K36">
            <v>29</v>
          </cell>
          <cell r="L36" t="str">
            <v>CJX008</v>
          </cell>
          <cell r="M36">
            <v>1129</v>
          </cell>
        </row>
        <row r="37">
          <cell r="A37">
            <v>11</v>
          </cell>
          <cell r="B37">
            <v>3700</v>
          </cell>
          <cell r="C37" t="str">
            <v>TRANS LUNCH EBA</v>
          </cell>
          <cell r="D37">
            <v>36132</v>
          </cell>
          <cell r="F37">
            <v>325.88</v>
          </cell>
          <cell r="H37">
            <v>61</v>
          </cell>
          <cell r="K37">
            <v>257300</v>
          </cell>
          <cell r="L37" t="str">
            <v>JMX004</v>
          </cell>
          <cell r="M37">
            <v>1204</v>
          </cell>
        </row>
        <row r="38">
          <cell r="A38">
            <v>12</v>
          </cell>
          <cell r="B38">
            <v>3700</v>
          </cell>
          <cell r="C38" t="str">
            <v>HANOVER INN CHARGES</v>
          </cell>
          <cell r="D38">
            <v>36141</v>
          </cell>
          <cell r="F38">
            <v>2.9</v>
          </cell>
          <cell r="H38">
            <v>49</v>
          </cell>
          <cell r="I38" t="str">
            <v>COFFEE</v>
          </cell>
          <cell r="J38">
            <v>36139</v>
          </cell>
          <cell r="K38">
            <v>29</v>
          </cell>
          <cell r="L38" t="str">
            <v>CJX001</v>
          </cell>
          <cell r="M38">
            <v>1213</v>
          </cell>
        </row>
        <row r="39">
          <cell r="A39">
            <v>12</v>
          </cell>
          <cell r="B39">
            <v>3700</v>
          </cell>
          <cell r="C39" t="str">
            <v>HANOVER INN CHARGES</v>
          </cell>
          <cell r="D39">
            <v>36141</v>
          </cell>
          <cell r="F39">
            <v>188.82</v>
          </cell>
          <cell r="H39">
            <v>49</v>
          </cell>
          <cell r="I39" t="str">
            <v>LUNCH</v>
          </cell>
          <cell r="J39">
            <v>36139</v>
          </cell>
          <cell r="K39">
            <v>29</v>
          </cell>
          <cell r="L39" t="str">
            <v>CJX001</v>
          </cell>
          <cell r="M39">
            <v>1213</v>
          </cell>
        </row>
        <row r="40">
          <cell r="A40">
            <v>12</v>
          </cell>
          <cell r="B40">
            <v>3700</v>
          </cell>
          <cell r="C40" t="str">
            <v>HANOVER INN CHARGES</v>
          </cell>
          <cell r="D40">
            <v>36145</v>
          </cell>
          <cell r="F40">
            <v>217.35</v>
          </cell>
          <cell r="H40">
            <v>49</v>
          </cell>
          <cell r="I40" t="str">
            <v>RODGER</v>
          </cell>
          <cell r="J40" t="str">
            <v>13/RM</v>
          </cell>
          <cell r="K40">
            <v>29</v>
          </cell>
          <cell r="L40" t="str">
            <v>CJX003</v>
          </cell>
          <cell r="M40">
            <v>1217</v>
          </cell>
        </row>
        <row r="41">
          <cell r="A41">
            <v>12</v>
          </cell>
          <cell r="B41">
            <v>3700</v>
          </cell>
          <cell r="C41" t="str">
            <v>HANOVER INN CHARGES</v>
          </cell>
          <cell r="D41">
            <v>36145</v>
          </cell>
          <cell r="F41">
            <v>1420.95</v>
          </cell>
          <cell r="H41">
            <v>49</v>
          </cell>
          <cell r="I41" t="str">
            <v>RMTOTL</v>
          </cell>
          <cell r="J41">
            <v>36140</v>
          </cell>
          <cell r="K41">
            <v>29</v>
          </cell>
          <cell r="L41" t="str">
            <v>CJX001</v>
          </cell>
          <cell r="M41">
            <v>1217</v>
          </cell>
        </row>
        <row r="42">
          <cell r="A42">
            <v>12</v>
          </cell>
          <cell r="B42">
            <v>3950</v>
          </cell>
          <cell r="C42" t="str">
            <v>HANOVER INN CHARGES</v>
          </cell>
          <cell r="D42">
            <v>36141</v>
          </cell>
          <cell r="F42">
            <v>6.75</v>
          </cell>
          <cell r="H42">
            <v>49</v>
          </cell>
          <cell r="I42" t="str">
            <v>BEV12/</v>
          </cell>
          <cell r="J42">
            <v>11</v>
          </cell>
          <cell r="K42">
            <v>29</v>
          </cell>
          <cell r="L42" t="str">
            <v>CJX001</v>
          </cell>
          <cell r="M42">
            <v>1213</v>
          </cell>
        </row>
        <row r="43">
          <cell r="A43">
            <v>1</v>
          </cell>
          <cell r="B43">
            <v>4600</v>
          </cell>
          <cell r="C43" t="str">
            <v>Federal Express Corp</v>
          </cell>
          <cell r="D43">
            <v>35802</v>
          </cell>
          <cell r="F43">
            <v>12.04</v>
          </cell>
          <cell r="H43">
            <v>49</v>
          </cell>
          <cell r="I43">
            <v>547871</v>
          </cell>
          <cell r="J43" t="str">
            <v>RLT003</v>
          </cell>
          <cell r="K43">
            <v>29</v>
          </cell>
          <cell r="L43" t="str">
            <v>APV00A</v>
          </cell>
          <cell r="M43">
            <v>108</v>
          </cell>
        </row>
        <row r="44">
          <cell r="A44">
            <v>1</v>
          </cell>
          <cell r="B44">
            <v>4600</v>
          </cell>
          <cell r="C44" t="str">
            <v>Federal Express Corp</v>
          </cell>
          <cell r="D44">
            <v>35802</v>
          </cell>
          <cell r="F44">
            <v>21.42</v>
          </cell>
          <cell r="H44">
            <v>49</v>
          </cell>
          <cell r="I44">
            <v>584136</v>
          </cell>
          <cell r="J44" t="str">
            <v>RLT003</v>
          </cell>
          <cell r="K44">
            <v>29</v>
          </cell>
          <cell r="L44" t="str">
            <v>APV00A</v>
          </cell>
          <cell r="M44">
            <v>108</v>
          </cell>
        </row>
        <row r="45">
          <cell r="A45">
            <v>1</v>
          </cell>
          <cell r="B45">
            <v>4600</v>
          </cell>
          <cell r="C45" t="str">
            <v>TRANS-PHI TAU</v>
          </cell>
          <cell r="D45">
            <v>35829</v>
          </cell>
          <cell r="F45">
            <v>-332.95</v>
          </cell>
          <cell r="H45">
            <v>60</v>
          </cell>
          <cell r="K45">
            <v>774151</v>
          </cell>
          <cell r="L45" t="str">
            <v>JMX011</v>
          </cell>
          <cell r="M45">
            <v>204</v>
          </cell>
        </row>
        <row r="46">
          <cell r="A46">
            <v>11</v>
          </cell>
          <cell r="B46">
            <v>4600</v>
          </cell>
          <cell r="C46" t="str">
            <v>Federal Express Corp</v>
          </cell>
          <cell r="D46">
            <v>36117</v>
          </cell>
          <cell r="F46">
            <v>39.36</v>
          </cell>
          <cell r="H46">
            <v>49</v>
          </cell>
          <cell r="I46">
            <v>750040</v>
          </cell>
          <cell r="J46" t="str">
            <v>RLT003</v>
          </cell>
          <cell r="K46">
            <v>29</v>
          </cell>
          <cell r="L46" t="str">
            <v>APV00A</v>
          </cell>
          <cell r="M46">
            <v>1119</v>
          </cell>
        </row>
        <row r="47">
          <cell r="A47">
            <v>11</v>
          </cell>
          <cell r="B47">
            <v>4600</v>
          </cell>
          <cell r="C47" t="str">
            <v>Phi Tau Mailing</v>
          </cell>
          <cell r="D47">
            <v>36128</v>
          </cell>
          <cell r="F47">
            <v>332.95</v>
          </cell>
          <cell r="H47">
            <v>60</v>
          </cell>
          <cell r="I47" t="str">
            <v>MR318</v>
          </cell>
          <cell r="K47">
            <v>267216</v>
          </cell>
          <cell r="L47" t="str">
            <v>JMX035</v>
          </cell>
          <cell r="M47">
            <v>1130</v>
          </cell>
        </row>
        <row r="48">
          <cell r="A48">
            <v>10</v>
          </cell>
          <cell r="B48">
            <v>4920</v>
          </cell>
          <cell r="C48" t="str">
            <v>FPlan screen 10/16 I</v>
          </cell>
          <cell r="D48">
            <v>36100</v>
          </cell>
          <cell r="F48">
            <v>5</v>
          </cell>
          <cell r="H48">
            <v>49</v>
          </cell>
          <cell r="I48">
            <v>101601</v>
          </cell>
          <cell r="J48" t="str">
            <v>AAFCHW</v>
          </cell>
          <cell r="K48">
            <v>29</v>
          </cell>
          <cell r="L48" t="str">
            <v>R2500E</v>
          </cell>
          <cell r="M48">
            <v>1102</v>
          </cell>
        </row>
        <row r="49">
          <cell r="A49">
            <v>7</v>
          </cell>
          <cell r="B49">
            <v>5000</v>
          </cell>
          <cell r="C49" t="str">
            <v>316036:PMLaClaire</v>
          </cell>
          <cell r="D49">
            <v>35986</v>
          </cell>
          <cell r="F49">
            <v>1083.4000000000001</v>
          </cell>
          <cell r="H49">
            <v>49</v>
          </cell>
          <cell r="I49">
            <v>3017</v>
          </cell>
          <cell r="J49" t="str">
            <v>RLT002</v>
          </cell>
          <cell r="K49">
            <v>29</v>
          </cell>
          <cell r="L49" t="str">
            <v>APV00A</v>
          </cell>
          <cell r="M49">
            <v>711</v>
          </cell>
        </row>
        <row r="50">
          <cell r="A50">
            <v>8</v>
          </cell>
          <cell r="B50">
            <v>5000</v>
          </cell>
          <cell r="C50" t="str">
            <v>316036:PMLaClaire</v>
          </cell>
          <cell r="D50">
            <v>36021</v>
          </cell>
          <cell r="F50">
            <v>432</v>
          </cell>
          <cell r="H50">
            <v>49</v>
          </cell>
          <cell r="I50">
            <v>8003</v>
          </cell>
          <cell r="J50" t="str">
            <v>MSP003</v>
          </cell>
          <cell r="K50">
            <v>29</v>
          </cell>
          <cell r="L50" t="str">
            <v>APV00A</v>
          </cell>
          <cell r="M50">
            <v>815</v>
          </cell>
        </row>
        <row r="51">
          <cell r="A51">
            <v>8</v>
          </cell>
          <cell r="B51">
            <v>5000</v>
          </cell>
          <cell r="C51" t="str">
            <v>316036:PMLaClaire</v>
          </cell>
          <cell r="D51">
            <v>36021</v>
          </cell>
          <cell r="F51">
            <v>585</v>
          </cell>
          <cell r="H51">
            <v>49</v>
          </cell>
          <cell r="I51">
            <v>8002</v>
          </cell>
          <cell r="J51" t="str">
            <v>MSP003</v>
          </cell>
          <cell r="K51">
            <v>29</v>
          </cell>
          <cell r="L51" t="str">
            <v>APV00A</v>
          </cell>
          <cell r="M51">
            <v>815</v>
          </cell>
        </row>
        <row r="52">
          <cell r="A52">
            <v>1</v>
          </cell>
          <cell r="B52">
            <v>5100</v>
          </cell>
          <cell r="C52" t="str">
            <v>TRANS PHI MAIL</v>
          </cell>
          <cell r="D52">
            <v>35829</v>
          </cell>
          <cell r="F52">
            <v>-162.66</v>
          </cell>
          <cell r="H52">
            <v>60</v>
          </cell>
          <cell r="K52">
            <v>774151</v>
          </cell>
          <cell r="L52" t="str">
            <v>JMX011</v>
          </cell>
          <cell r="M52">
            <v>204</v>
          </cell>
        </row>
        <row r="53">
          <cell r="A53">
            <v>11</v>
          </cell>
          <cell r="B53">
            <v>5100</v>
          </cell>
          <cell r="C53" t="str">
            <v>Phi Tau Mailing</v>
          </cell>
          <cell r="D53">
            <v>36128</v>
          </cell>
          <cell r="F53">
            <v>162.66</v>
          </cell>
          <cell r="H53">
            <v>60</v>
          </cell>
          <cell r="I53" t="str">
            <v>MR318</v>
          </cell>
          <cell r="K53">
            <v>267216</v>
          </cell>
          <cell r="L53" t="str">
            <v>JMX035</v>
          </cell>
          <cell r="M53">
            <v>1130</v>
          </cell>
        </row>
        <row r="54">
          <cell r="A54">
            <v>1</v>
          </cell>
          <cell r="B54">
            <v>5200</v>
          </cell>
          <cell r="C54" t="str">
            <v>328963:GeoDesign Inc</v>
          </cell>
          <cell r="D54">
            <v>35802</v>
          </cell>
          <cell r="F54">
            <v>2299.3000000000002</v>
          </cell>
          <cell r="H54">
            <v>49</v>
          </cell>
          <cell r="I54">
            <v>2262</v>
          </cell>
          <cell r="J54" t="str">
            <v>MSP004</v>
          </cell>
          <cell r="K54">
            <v>29</v>
          </cell>
          <cell r="L54" t="str">
            <v>APV00A</v>
          </cell>
          <cell r="M54">
            <v>108</v>
          </cell>
        </row>
        <row r="55">
          <cell r="A55">
            <v>8</v>
          </cell>
          <cell r="B55">
            <v>5200</v>
          </cell>
          <cell r="C55" t="str">
            <v>310196:Tofias Fleish</v>
          </cell>
          <cell r="D55">
            <v>36029</v>
          </cell>
          <cell r="F55">
            <v>424.5</v>
          </cell>
          <cell r="H55">
            <v>49</v>
          </cell>
          <cell r="I55">
            <v>185609</v>
          </cell>
          <cell r="J55" t="str">
            <v>IEK001</v>
          </cell>
          <cell r="K55">
            <v>29</v>
          </cell>
          <cell r="L55" t="str">
            <v>APV00A</v>
          </cell>
          <cell r="M55">
            <v>823</v>
          </cell>
        </row>
        <row r="56">
          <cell r="A56">
            <v>9</v>
          </cell>
          <cell r="B56">
            <v>5200</v>
          </cell>
          <cell r="C56" t="str">
            <v>310196:Tofias Fleish</v>
          </cell>
          <cell r="D56">
            <v>36056</v>
          </cell>
          <cell r="F56">
            <v>298.44</v>
          </cell>
          <cell r="H56">
            <v>49</v>
          </cell>
          <cell r="I56">
            <v>186182</v>
          </cell>
          <cell r="J56" t="str">
            <v>RLT002</v>
          </cell>
          <cell r="K56">
            <v>29</v>
          </cell>
          <cell r="L56" t="str">
            <v>APV00A</v>
          </cell>
          <cell r="M56">
            <v>919</v>
          </cell>
        </row>
        <row r="57">
          <cell r="A57">
            <v>12</v>
          </cell>
          <cell r="B57">
            <v>5200</v>
          </cell>
          <cell r="C57" t="str">
            <v>310196:Tofias Fleish</v>
          </cell>
          <cell r="D57">
            <v>36148</v>
          </cell>
          <cell r="F57">
            <v>722.03</v>
          </cell>
          <cell r="H57">
            <v>49</v>
          </cell>
          <cell r="I57">
            <v>186569</v>
          </cell>
          <cell r="J57" t="str">
            <v>SDZ001</v>
          </cell>
          <cell r="K57">
            <v>29</v>
          </cell>
          <cell r="L57" t="str">
            <v>APV00A</v>
          </cell>
          <cell r="M57">
            <v>1220</v>
          </cell>
        </row>
        <row r="58">
          <cell r="A58">
            <v>1</v>
          </cell>
          <cell r="B58">
            <v>5210</v>
          </cell>
          <cell r="C58" t="str">
            <v>P328910:Energysmiths</v>
          </cell>
          <cell r="D58">
            <v>35803</v>
          </cell>
          <cell r="F58">
            <v>666.66</v>
          </cell>
          <cell r="H58">
            <v>49</v>
          </cell>
          <cell r="I58">
            <v>93001</v>
          </cell>
          <cell r="J58" t="str">
            <v>MSP001</v>
          </cell>
          <cell r="K58">
            <v>29</v>
          </cell>
          <cell r="L58" t="str">
            <v>APV00A</v>
          </cell>
          <cell r="M58">
            <v>109</v>
          </cell>
        </row>
        <row r="59">
          <cell r="A59">
            <v>1</v>
          </cell>
          <cell r="B59">
            <v>5210</v>
          </cell>
          <cell r="C59" t="str">
            <v>P328910:Energysmiths</v>
          </cell>
          <cell r="D59">
            <v>35803</v>
          </cell>
          <cell r="F59">
            <v>833.34</v>
          </cell>
          <cell r="H59">
            <v>49</v>
          </cell>
          <cell r="I59">
            <v>90401</v>
          </cell>
          <cell r="J59" t="str">
            <v>MSP001</v>
          </cell>
          <cell r="K59">
            <v>29</v>
          </cell>
          <cell r="L59" t="str">
            <v>APV00A</v>
          </cell>
          <cell r="M59">
            <v>109</v>
          </cell>
        </row>
        <row r="60">
          <cell r="A60">
            <v>1</v>
          </cell>
          <cell r="B60">
            <v>5210</v>
          </cell>
          <cell r="C60" t="str">
            <v>P328910:Energysmiths</v>
          </cell>
          <cell r="D60">
            <v>35803</v>
          </cell>
          <cell r="F60">
            <v>900</v>
          </cell>
          <cell r="H60">
            <v>49</v>
          </cell>
          <cell r="I60">
            <v>73101</v>
          </cell>
          <cell r="J60" t="str">
            <v>MSP001</v>
          </cell>
          <cell r="K60">
            <v>29</v>
          </cell>
          <cell r="L60" t="str">
            <v>APV00A</v>
          </cell>
          <cell r="M60">
            <v>109</v>
          </cell>
        </row>
        <row r="61">
          <cell r="A61">
            <v>1</v>
          </cell>
          <cell r="B61">
            <v>5210</v>
          </cell>
          <cell r="C61" t="str">
            <v>P328910:Energysmiths</v>
          </cell>
          <cell r="D61">
            <v>35803</v>
          </cell>
          <cell r="F61">
            <v>966.66</v>
          </cell>
          <cell r="H61">
            <v>49</v>
          </cell>
          <cell r="I61">
            <v>103101</v>
          </cell>
          <cell r="J61" t="str">
            <v>MSP001</v>
          </cell>
          <cell r="K61">
            <v>29</v>
          </cell>
          <cell r="L61" t="str">
            <v>APV00A</v>
          </cell>
          <cell r="M61">
            <v>109</v>
          </cell>
        </row>
        <row r="62">
          <cell r="A62">
            <v>1</v>
          </cell>
          <cell r="B62">
            <v>5210</v>
          </cell>
          <cell r="C62" t="str">
            <v>P328910:Energysmiths</v>
          </cell>
          <cell r="D62">
            <v>35803</v>
          </cell>
          <cell r="F62">
            <v>1283.1400000000001</v>
          </cell>
          <cell r="H62">
            <v>49</v>
          </cell>
          <cell r="I62">
            <v>123101</v>
          </cell>
          <cell r="J62" t="str">
            <v>MSP001</v>
          </cell>
          <cell r="K62">
            <v>29</v>
          </cell>
          <cell r="L62" t="str">
            <v>APV00A</v>
          </cell>
          <cell r="M62">
            <v>109</v>
          </cell>
        </row>
        <row r="63">
          <cell r="A63">
            <v>1</v>
          </cell>
          <cell r="B63">
            <v>5210</v>
          </cell>
          <cell r="C63" t="str">
            <v>P328910:Energysmiths</v>
          </cell>
          <cell r="D63">
            <v>35803</v>
          </cell>
          <cell r="F63">
            <v>2270.3000000000002</v>
          </cell>
          <cell r="H63">
            <v>49</v>
          </cell>
          <cell r="I63">
            <v>113001</v>
          </cell>
          <cell r="J63" t="str">
            <v>MSP001</v>
          </cell>
          <cell r="K63">
            <v>29</v>
          </cell>
          <cell r="L63" t="str">
            <v>APV00A</v>
          </cell>
          <cell r="M63">
            <v>109</v>
          </cell>
        </row>
        <row r="64">
          <cell r="A64">
            <v>1</v>
          </cell>
          <cell r="B64">
            <v>5600</v>
          </cell>
          <cell r="C64" t="str">
            <v>TRANS PHI PRIN</v>
          </cell>
          <cell r="D64">
            <v>35829</v>
          </cell>
          <cell r="F64">
            <v>-450.8</v>
          </cell>
          <cell r="H64">
            <v>60</v>
          </cell>
          <cell r="K64">
            <v>774151</v>
          </cell>
          <cell r="L64" t="str">
            <v>JMX011</v>
          </cell>
          <cell r="M64">
            <v>204</v>
          </cell>
        </row>
        <row r="65">
          <cell r="A65">
            <v>11</v>
          </cell>
          <cell r="B65">
            <v>5600</v>
          </cell>
          <cell r="C65" t="str">
            <v>Phi Tau Mailing</v>
          </cell>
          <cell r="D65">
            <v>36128</v>
          </cell>
          <cell r="F65">
            <v>450.8</v>
          </cell>
          <cell r="H65">
            <v>60</v>
          </cell>
          <cell r="I65">
            <v>2363</v>
          </cell>
          <cell r="K65">
            <v>270121</v>
          </cell>
          <cell r="L65" t="str">
            <v>JMX035</v>
          </cell>
          <cell r="M65">
            <v>1130</v>
          </cell>
        </row>
        <row r="66">
          <cell r="A66">
            <v>1</v>
          </cell>
          <cell r="B66">
            <v>6500</v>
          </cell>
          <cell r="C66" t="str">
            <v>Labr:Facilities Plan</v>
          </cell>
          <cell r="D66">
            <v>35825</v>
          </cell>
          <cell r="F66">
            <v>29.64</v>
          </cell>
          <cell r="H66">
            <v>60</v>
          </cell>
          <cell r="I66" t="str">
            <v>W02</v>
          </cell>
          <cell r="J66">
            <v>104679</v>
          </cell>
          <cell r="K66">
            <v>12344</v>
          </cell>
          <cell r="L66" t="str">
            <v>JME993</v>
          </cell>
          <cell r="M66">
            <v>131</v>
          </cell>
        </row>
        <row r="67">
          <cell r="A67">
            <v>1</v>
          </cell>
          <cell r="B67">
            <v>6510</v>
          </cell>
          <cell r="C67" t="str">
            <v>Labr:Kemeny Math Bui</v>
          </cell>
          <cell r="D67">
            <v>35825</v>
          </cell>
          <cell r="F67">
            <v>513.83000000000004</v>
          </cell>
          <cell r="H67">
            <v>60</v>
          </cell>
          <cell r="I67" t="str">
            <v>W02</v>
          </cell>
          <cell r="J67">
            <v>99526</v>
          </cell>
          <cell r="K67">
            <v>12344</v>
          </cell>
          <cell r="L67" t="str">
            <v>JME993</v>
          </cell>
          <cell r="M67">
            <v>131</v>
          </cell>
        </row>
        <row r="68">
          <cell r="A68">
            <v>9</v>
          </cell>
          <cell r="B68">
            <v>6510</v>
          </cell>
          <cell r="C68" t="str">
            <v>Labr:Kemeny Math Bui</v>
          </cell>
          <cell r="D68">
            <v>36067</v>
          </cell>
          <cell r="F68">
            <v>485.27</v>
          </cell>
          <cell r="H68">
            <v>60</v>
          </cell>
          <cell r="I68" t="str">
            <v>W02</v>
          </cell>
          <cell r="J68">
            <v>99526</v>
          </cell>
          <cell r="K68">
            <v>12344</v>
          </cell>
          <cell r="L68" t="str">
            <v>JME993</v>
          </cell>
          <cell r="M68">
            <v>930</v>
          </cell>
        </row>
        <row r="69">
          <cell r="A69">
            <v>11</v>
          </cell>
          <cell r="B69">
            <v>6510</v>
          </cell>
          <cell r="C69" t="str">
            <v>Labr:Kemeny Math Bui</v>
          </cell>
          <cell r="D69">
            <v>36128</v>
          </cell>
          <cell r="F69">
            <v>256.91000000000003</v>
          </cell>
          <cell r="H69">
            <v>60</v>
          </cell>
          <cell r="I69" t="str">
            <v>W02</v>
          </cell>
          <cell r="J69">
            <v>99526</v>
          </cell>
          <cell r="K69">
            <v>12344</v>
          </cell>
          <cell r="L69" t="str">
            <v>JME993</v>
          </cell>
          <cell r="M69">
            <v>1130</v>
          </cell>
        </row>
        <row r="70">
          <cell r="A70">
            <v>12</v>
          </cell>
          <cell r="B70">
            <v>6510</v>
          </cell>
          <cell r="C70" t="str">
            <v>Labr:Kemeny Math Bui</v>
          </cell>
          <cell r="D70">
            <v>36159</v>
          </cell>
          <cell r="F70">
            <v>342.55</v>
          </cell>
          <cell r="H70">
            <v>60</v>
          </cell>
          <cell r="I70" t="str">
            <v>W02</v>
          </cell>
          <cell r="J70">
            <v>99526</v>
          </cell>
          <cell r="K70">
            <v>12344</v>
          </cell>
          <cell r="L70" t="str">
            <v>JME993</v>
          </cell>
          <cell r="M70">
            <v>1231</v>
          </cell>
        </row>
        <row r="71">
          <cell r="A71">
            <v>1</v>
          </cell>
          <cell r="B71">
            <v>6560</v>
          </cell>
          <cell r="C71" t="str">
            <v>Matl:Facilities Plan</v>
          </cell>
          <cell r="D71">
            <v>35825</v>
          </cell>
          <cell r="F71">
            <v>54</v>
          </cell>
          <cell r="H71">
            <v>60</v>
          </cell>
          <cell r="I71" t="str">
            <v>W02</v>
          </cell>
          <cell r="J71">
            <v>104679</v>
          </cell>
          <cell r="K71">
            <v>12344</v>
          </cell>
          <cell r="L71" t="str">
            <v>JME993</v>
          </cell>
          <cell r="M71">
            <v>131</v>
          </cell>
        </row>
        <row r="72">
          <cell r="A72">
            <v>9</v>
          </cell>
          <cell r="B72">
            <v>6560</v>
          </cell>
          <cell r="C72" t="str">
            <v>Matl:Move Drawings &amp;</v>
          </cell>
          <cell r="D72">
            <v>36067</v>
          </cell>
          <cell r="F72">
            <v>82.5</v>
          </cell>
          <cell r="H72">
            <v>60</v>
          </cell>
          <cell r="I72" t="str">
            <v>W02</v>
          </cell>
          <cell r="J72">
            <v>99571</v>
          </cell>
          <cell r="K72">
            <v>12344</v>
          </cell>
          <cell r="L72" t="str">
            <v>JME993</v>
          </cell>
          <cell r="M72">
            <v>930</v>
          </cell>
        </row>
        <row r="73">
          <cell r="A73">
            <v>10</v>
          </cell>
          <cell r="B73">
            <v>6610</v>
          </cell>
          <cell r="C73" t="str">
            <v>Town of Hanover</v>
          </cell>
          <cell r="D73">
            <v>36096</v>
          </cell>
          <cell r="F73">
            <v>204.75</v>
          </cell>
          <cell r="H73">
            <v>49</v>
          </cell>
          <cell r="I73" t="str">
            <v>R57508</v>
          </cell>
          <cell r="J73" t="str">
            <v>IEK005</v>
          </cell>
          <cell r="K73">
            <v>29</v>
          </cell>
          <cell r="L73" t="str">
            <v>APV00A</v>
          </cell>
          <cell r="M73">
            <v>1029</v>
          </cell>
        </row>
        <row r="74">
          <cell r="A74">
            <v>12</v>
          </cell>
          <cell r="B74">
            <v>6610</v>
          </cell>
          <cell r="C74" t="str">
            <v>TOWN OF HANVOER</v>
          </cell>
          <cell r="D74">
            <v>36148</v>
          </cell>
          <cell r="F74">
            <v>-12.75</v>
          </cell>
          <cell r="H74">
            <v>30</v>
          </cell>
          <cell r="I74">
            <v>880845</v>
          </cell>
          <cell r="K74">
            <v>1</v>
          </cell>
          <cell r="L74" t="str">
            <v>RECMIS</v>
          </cell>
          <cell r="M74">
            <v>1220</v>
          </cell>
        </row>
        <row r="75">
          <cell r="A75">
            <v>1</v>
          </cell>
          <cell r="B75">
            <v>6640</v>
          </cell>
          <cell r="C75" t="str">
            <v>Saucier &amp; Flynn, Ltd</v>
          </cell>
          <cell r="D75">
            <v>35818</v>
          </cell>
          <cell r="F75">
            <v>197.5</v>
          </cell>
          <cell r="H75">
            <v>49</v>
          </cell>
          <cell r="I75">
            <v>11104</v>
          </cell>
          <cell r="J75" t="str">
            <v>JBC001</v>
          </cell>
          <cell r="K75">
            <v>29</v>
          </cell>
          <cell r="L75" t="str">
            <v>APV00A</v>
          </cell>
          <cell r="M75">
            <v>125</v>
          </cell>
        </row>
        <row r="76">
          <cell r="A76">
            <v>7</v>
          </cell>
          <cell r="B76">
            <v>6640</v>
          </cell>
          <cell r="C76" t="str">
            <v>65947:Saucier &amp; Flyn</v>
          </cell>
          <cell r="D76">
            <v>35986</v>
          </cell>
          <cell r="F76">
            <v>227.5</v>
          </cell>
          <cell r="H76">
            <v>49</v>
          </cell>
          <cell r="I76">
            <v>10506</v>
          </cell>
          <cell r="J76" t="str">
            <v>JBC001</v>
          </cell>
          <cell r="K76">
            <v>29</v>
          </cell>
          <cell r="L76" t="str">
            <v>APV00A</v>
          </cell>
          <cell r="M76">
            <v>711</v>
          </cell>
        </row>
        <row r="77">
          <cell r="A77">
            <v>8</v>
          </cell>
          <cell r="B77">
            <v>6640</v>
          </cell>
          <cell r="C77" t="str">
            <v>328901:Bruner/Cott &amp;</v>
          </cell>
          <cell r="D77">
            <v>36026</v>
          </cell>
          <cell r="F77">
            <v>391.44</v>
          </cell>
          <cell r="H77">
            <v>49</v>
          </cell>
          <cell r="I77">
            <v>70139</v>
          </cell>
          <cell r="J77" t="str">
            <v>MSP001</v>
          </cell>
          <cell r="K77">
            <v>29</v>
          </cell>
          <cell r="L77" t="str">
            <v>APV00A</v>
          </cell>
          <cell r="M77">
            <v>820</v>
          </cell>
        </row>
        <row r="78">
          <cell r="A78">
            <v>8</v>
          </cell>
          <cell r="B78">
            <v>6640</v>
          </cell>
          <cell r="C78" t="str">
            <v>328901:Bruner/Cott &amp;</v>
          </cell>
          <cell r="D78">
            <v>36026</v>
          </cell>
          <cell r="F78">
            <v>581.08000000000004</v>
          </cell>
          <cell r="H78">
            <v>49</v>
          </cell>
          <cell r="I78">
            <v>60175</v>
          </cell>
          <cell r="J78" t="str">
            <v>MSP001</v>
          </cell>
          <cell r="K78">
            <v>29</v>
          </cell>
          <cell r="L78" t="str">
            <v>APV00A</v>
          </cell>
          <cell r="M78">
            <v>820</v>
          </cell>
        </row>
        <row r="79">
          <cell r="A79">
            <v>8</v>
          </cell>
          <cell r="B79">
            <v>6640</v>
          </cell>
          <cell r="C79" t="str">
            <v>328901:Bruner/Cott &amp;</v>
          </cell>
          <cell r="D79">
            <v>36026</v>
          </cell>
          <cell r="F79">
            <v>6820</v>
          </cell>
          <cell r="H79">
            <v>49</v>
          </cell>
          <cell r="I79">
            <v>960174</v>
          </cell>
          <cell r="J79" t="str">
            <v>MSP001</v>
          </cell>
          <cell r="K79">
            <v>29</v>
          </cell>
          <cell r="L79" t="str">
            <v>APV00A</v>
          </cell>
          <cell r="M79">
            <v>820</v>
          </cell>
        </row>
        <row r="80">
          <cell r="A80">
            <v>8</v>
          </cell>
          <cell r="B80">
            <v>6640</v>
          </cell>
          <cell r="C80" t="str">
            <v>328901:Bruner/Cott &amp;</v>
          </cell>
          <cell r="D80">
            <v>36026</v>
          </cell>
          <cell r="F80">
            <v>6865.84</v>
          </cell>
          <cell r="H80">
            <v>49</v>
          </cell>
          <cell r="I80">
            <v>70162</v>
          </cell>
          <cell r="J80" t="str">
            <v>MSP001</v>
          </cell>
          <cell r="K80">
            <v>29</v>
          </cell>
          <cell r="L80" t="str">
            <v>APV00A</v>
          </cell>
          <cell r="M80">
            <v>820</v>
          </cell>
        </row>
        <row r="81">
          <cell r="A81">
            <v>8</v>
          </cell>
          <cell r="B81">
            <v>6640</v>
          </cell>
          <cell r="C81" t="str">
            <v>Bruner/Cott &amp; Associ</v>
          </cell>
          <cell r="D81">
            <v>36026</v>
          </cell>
          <cell r="F81">
            <v>16443.990000000002</v>
          </cell>
          <cell r="H81">
            <v>49</v>
          </cell>
          <cell r="I81">
            <v>35976</v>
          </cell>
          <cell r="J81" t="str">
            <v>LMT002</v>
          </cell>
          <cell r="K81">
            <v>29</v>
          </cell>
          <cell r="L81" t="str">
            <v>APV00A</v>
          </cell>
          <cell r="M81">
            <v>820</v>
          </cell>
        </row>
        <row r="82">
          <cell r="A82">
            <v>8</v>
          </cell>
          <cell r="B82">
            <v>6640</v>
          </cell>
          <cell r="C82" t="str">
            <v>328901:Bruner/Cott &amp;</v>
          </cell>
          <cell r="D82">
            <v>36041</v>
          </cell>
          <cell r="F82">
            <v>18653.27</v>
          </cell>
          <cell r="H82">
            <v>49</v>
          </cell>
          <cell r="I82">
            <v>10801</v>
          </cell>
          <cell r="J82" t="str">
            <v>JBC001</v>
          </cell>
          <cell r="K82">
            <v>29</v>
          </cell>
          <cell r="L82" t="str">
            <v>APV00A</v>
          </cell>
          <cell r="M82">
            <v>904</v>
          </cell>
        </row>
        <row r="83">
          <cell r="A83">
            <v>9</v>
          </cell>
          <cell r="B83">
            <v>6640</v>
          </cell>
          <cell r="C83" t="str">
            <v>328901:Bruner/Cott &amp;</v>
          </cell>
          <cell r="D83">
            <v>36056</v>
          </cell>
          <cell r="F83">
            <v>234.37</v>
          </cell>
          <cell r="H83">
            <v>49</v>
          </cell>
          <cell r="I83">
            <v>80139</v>
          </cell>
          <cell r="J83" t="str">
            <v>RLT002</v>
          </cell>
          <cell r="K83">
            <v>29</v>
          </cell>
          <cell r="L83" t="str">
            <v>APV00A</v>
          </cell>
          <cell r="M83">
            <v>919</v>
          </cell>
        </row>
        <row r="84">
          <cell r="A84">
            <v>9</v>
          </cell>
          <cell r="B84">
            <v>6640</v>
          </cell>
          <cell r="C84" t="str">
            <v>328901:Bruner/Cott &amp;</v>
          </cell>
          <cell r="D84">
            <v>36056</v>
          </cell>
          <cell r="F84">
            <v>7662.5</v>
          </cell>
          <cell r="H84">
            <v>49</v>
          </cell>
          <cell r="I84">
            <v>80166</v>
          </cell>
          <cell r="J84" t="str">
            <v>RLT002</v>
          </cell>
          <cell r="K84">
            <v>29</v>
          </cell>
          <cell r="L84" t="str">
            <v>APV00A</v>
          </cell>
          <cell r="M84">
            <v>919</v>
          </cell>
        </row>
        <row r="85">
          <cell r="A85">
            <v>10</v>
          </cell>
          <cell r="B85">
            <v>6640</v>
          </cell>
          <cell r="C85" t="str">
            <v>328901:Bruner/Cott &amp;</v>
          </cell>
          <cell r="D85">
            <v>36089</v>
          </cell>
          <cell r="F85">
            <v>556.16</v>
          </cell>
          <cell r="H85">
            <v>49</v>
          </cell>
          <cell r="I85">
            <v>90181</v>
          </cell>
          <cell r="J85" t="str">
            <v>IEK001</v>
          </cell>
          <cell r="K85">
            <v>29</v>
          </cell>
          <cell r="L85" t="str">
            <v>APV00A</v>
          </cell>
          <cell r="M85">
            <v>1022</v>
          </cell>
        </row>
        <row r="86">
          <cell r="A86">
            <v>10</v>
          </cell>
          <cell r="B86">
            <v>6640</v>
          </cell>
          <cell r="C86" t="str">
            <v>328901:Bruner/Cott &amp;</v>
          </cell>
          <cell r="D86">
            <v>36089</v>
          </cell>
          <cell r="F86">
            <v>8508.34</v>
          </cell>
          <cell r="H86">
            <v>49</v>
          </cell>
          <cell r="I86">
            <v>90180</v>
          </cell>
          <cell r="J86" t="str">
            <v>JBC001</v>
          </cell>
          <cell r="K86">
            <v>29</v>
          </cell>
          <cell r="L86" t="str">
            <v>APV00A</v>
          </cell>
          <cell r="M86">
            <v>1023</v>
          </cell>
        </row>
        <row r="87">
          <cell r="A87">
            <v>10</v>
          </cell>
          <cell r="B87">
            <v>6640</v>
          </cell>
          <cell r="C87" t="str">
            <v>Saucier &amp; Flynn, Ltd</v>
          </cell>
          <cell r="D87">
            <v>36098</v>
          </cell>
          <cell r="F87">
            <v>361.25</v>
          </cell>
          <cell r="H87">
            <v>49</v>
          </cell>
          <cell r="I87">
            <v>10810</v>
          </cell>
          <cell r="J87" t="str">
            <v>JBC002</v>
          </cell>
          <cell r="K87">
            <v>29</v>
          </cell>
          <cell r="L87" t="str">
            <v>APV00A</v>
          </cell>
          <cell r="M87">
            <v>1031</v>
          </cell>
        </row>
        <row r="88">
          <cell r="A88">
            <v>10</v>
          </cell>
          <cell r="B88">
            <v>6640</v>
          </cell>
          <cell r="C88" t="str">
            <v>Saucier &amp; Flynn, Ltd</v>
          </cell>
          <cell r="D88">
            <v>36098</v>
          </cell>
          <cell r="F88">
            <v>1005</v>
          </cell>
          <cell r="H88">
            <v>49</v>
          </cell>
          <cell r="I88">
            <v>10809</v>
          </cell>
          <cell r="J88" t="str">
            <v>JBC002</v>
          </cell>
          <cell r="K88">
            <v>29</v>
          </cell>
          <cell r="L88" t="str">
            <v>APV00A</v>
          </cell>
          <cell r="M88">
            <v>1031</v>
          </cell>
        </row>
        <row r="89">
          <cell r="A89">
            <v>11</v>
          </cell>
          <cell r="B89">
            <v>6640</v>
          </cell>
          <cell r="C89" t="str">
            <v>Saucier &amp; Flynn, Ltd</v>
          </cell>
          <cell r="D89">
            <v>36118</v>
          </cell>
          <cell r="F89">
            <v>2210</v>
          </cell>
          <cell r="H89">
            <v>49</v>
          </cell>
          <cell r="I89">
            <v>11007</v>
          </cell>
          <cell r="J89" t="str">
            <v>JBC001</v>
          </cell>
          <cell r="K89">
            <v>29</v>
          </cell>
          <cell r="L89" t="str">
            <v>APV00A</v>
          </cell>
          <cell r="M89">
            <v>1120</v>
          </cell>
        </row>
        <row r="90">
          <cell r="A90">
            <v>11</v>
          </cell>
          <cell r="B90">
            <v>6640</v>
          </cell>
          <cell r="C90" t="str">
            <v>328901:Bruner/Cott &amp;</v>
          </cell>
          <cell r="D90">
            <v>36126</v>
          </cell>
          <cell r="F90">
            <v>4327.6400000000003</v>
          </cell>
          <cell r="H90">
            <v>49</v>
          </cell>
          <cell r="I90">
            <v>1042</v>
          </cell>
          <cell r="J90" t="str">
            <v>RLT003</v>
          </cell>
          <cell r="K90">
            <v>29</v>
          </cell>
          <cell r="L90" t="str">
            <v>APV00A</v>
          </cell>
          <cell r="M90">
            <v>1128</v>
          </cell>
        </row>
        <row r="91">
          <cell r="A91">
            <v>11</v>
          </cell>
          <cell r="B91">
            <v>6640</v>
          </cell>
          <cell r="C91" t="str">
            <v>328901:Bruner/Cott &amp;</v>
          </cell>
          <cell r="D91">
            <v>36126</v>
          </cell>
          <cell r="F91">
            <v>8345</v>
          </cell>
          <cell r="H91">
            <v>49</v>
          </cell>
          <cell r="I91">
            <v>1071</v>
          </cell>
          <cell r="J91" t="str">
            <v>JBC001</v>
          </cell>
          <cell r="K91">
            <v>29</v>
          </cell>
          <cell r="L91" t="str">
            <v>APV00A</v>
          </cell>
          <cell r="M91">
            <v>1128</v>
          </cell>
        </row>
        <row r="92">
          <cell r="A92">
            <v>11</v>
          </cell>
          <cell r="B92">
            <v>6640</v>
          </cell>
          <cell r="C92" t="str">
            <v>328901:Bruner/Cott &amp;</v>
          </cell>
          <cell r="D92">
            <v>36126</v>
          </cell>
          <cell r="F92">
            <v>44000</v>
          </cell>
          <cell r="H92">
            <v>49</v>
          </cell>
          <cell r="I92">
            <v>1052</v>
          </cell>
          <cell r="J92" t="str">
            <v>JBC001</v>
          </cell>
          <cell r="K92">
            <v>29</v>
          </cell>
          <cell r="L92" t="str">
            <v>APV00A</v>
          </cell>
          <cell r="M92">
            <v>1128</v>
          </cell>
        </row>
        <row r="93">
          <cell r="A93">
            <v>11</v>
          </cell>
          <cell r="B93">
            <v>6640</v>
          </cell>
          <cell r="C93" t="str">
            <v>328957:Moore Ruble Y</v>
          </cell>
          <cell r="D93">
            <v>36126</v>
          </cell>
          <cell r="F93">
            <v>22037.96</v>
          </cell>
          <cell r="H93">
            <v>49</v>
          </cell>
          <cell r="I93">
            <v>11001</v>
          </cell>
          <cell r="J93" t="str">
            <v>JBC001</v>
          </cell>
          <cell r="K93">
            <v>29</v>
          </cell>
          <cell r="L93" t="str">
            <v>APV00A</v>
          </cell>
          <cell r="M93">
            <v>1128</v>
          </cell>
        </row>
        <row r="94">
          <cell r="A94">
            <v>11</v>
          </cell>
          <cell r="B94">
            <v>6640</v>
          </cell>
          <cell r="C94" t="str">
            <v>328957:Moore Ruble Y</v>
          </cell>
          <cell r="D94">
            <v>36126</v>
          </cell>
          <cell r="F94">
            <v>23889.73</v>
          </cell>
          <cell r="H94">
            <v>49</v>
          </cell>
          <cell r="I94">
            <v>11101</v>
          </cell>
          <cell r="J94" t="str">
            <v>JBC001</v>
          </cell>
          <cell r="K94">
            <v>29</v>
          </cell>
          <cell r="L94" t="str">
            <v>APV00A</v>
          </cell>
          <cell r="M94">
            <v>1128</v>
          </cell>
        </row>
        <row r="95">
          <cell r="A95">
            <v>11</v>
          </cell>
          <cell r="B95">
            <v>6640</v>
          </cell>
          <cell r="C95" t="str">
            <v>328957:Moore Ruble Y</v>
          </cell>
          <cell r="D95">
            <v>36126</v>
          </cell>
          <cell r="F95">
            <v>25044.81</v>
          </cell>
          <cell r="H95">
            <v>49</v>
          </cell>
          <cell r="I95">
            <v>10901</v>
          </cell>
          <cell r="J95" t="str">
            <v>JBC001</v>
          </cell>
          <cell r="K95">
            <v>29</v>
          </cell>
          <cell r="L95" t="str">
            <v>APV00A</v>
          </cell>
          <cell r="M95">
            <v>1128</v>
          </cell>
        </row>
        <row r="96">
          <cell r="A96">
            <v>12</v>
          </cell>
          <cell r="B96">
            <v>6640</v>
          </cell>
          <cell r="C96" t="str">
            <v>328906:Bruner/Cott &amp;</v>
          </cell>
          <cell r="D96">
            <v>35798</v>
          </cell>
          <cell r="F96">
            <v>88000</v>
          </cell>
          <cell r="H96">
            <v>49</v>
          </cell>
          <cell r="I96">
            <v>101054</v>
          </cell>
          <cell r="J96" t="str">
            <v>JBC001</v>
          </cell>
          <cell r="K96">
            <v>29</v>
          </cell>
          <cell r="L96" t="str">
            <v>APV00A</v>
          </cell>
          <cell r="M96">
            <v>104</v>
          </cell>
        </row>
        <row r="97">
          <cell r="A97">
            <v>12</v>
          </cell>
          <cell r="B97">
            <v>6640</v>
          </cell>
          <cell r="C97" t="str">
            <v>328957:Moore Ruble Y</v>
          </cell>
          <cell r="D97">
            <v>36147</v>
          </cell>
          <cell r="F97">
            <v>-2667.52</v>
          </cell>
          <cell r="H97">
            <v>49</v>
          </cell>
          <cell r="I97">
            <v>101076</v>
          </cell>
          <cell r="J97" t="str">
            <v>SDZ003</v>
          </cell>
          <cell r="K97">
            <v>29</v>
          </cell>
          <cell r="L97" t="str">
            <v>APV00A</v>
          </cell>
          <cell r="M97">
            <v>1220</v>
          </cell>
        </row>
        <row r="98">
          <cell r="A98">
            <v>12</v>
          </cell>
          <cell r="B98">
            <v>6640</v>
          </cell>
          <cell r="C98" t="str">
            <v>328957:Moore Ruble Y</v>
          </cell>
          <cell r="D98">
            <v>36147</v>
          </cell>
          <cell r="F98">
            <v>-11.05</v>
          </cell>
          <cell r="H98">
            <v>49</v>
          </cell>
          <cell r="I98">
            <v>101043</v>
          </cell>
          <cell r="J98" t="str">
            <v>SDZ003</v>
          </cell>
          <cell r="K98">
            <v>29</v>
          </cell>
          <cell r="L98" t="str">
            <v>APV00A</v>
          </cell>
          <cell r="M98">
            <v>1220</v>
          </cell>
        </row>
        <row r="99">
          <cell r="A99">
            <v>12</v>
          </cell>
          <cell r="B99">
            <v>6640</v>
          </cell>
          <cell r="C99" t="str">
            <v>328957:Moore Ruble Y</v>
          </cell>
          <cell r="D99">
            <v>36147</v>
          </cell>
          <cell r="F99">
            <v>11.05</v>
          </cell>
          <cell r="H99">
            <v>49</v>
          </cell>
          <cell r="I99">
            <v>101043</v>
          </cell>
          <cell r="J99" t="str">
            <v>SDZ003</v>
          </cell>
          <cell r="K99">
            <v>29</v>
          </cell>
          <cell r="L99" t="str">
            <v>APV00A</v>
          </cell>
          <cell r="M99">
            <v>1219</v>
          </cell>
        </row>
        <row r="100">
          <cell r="A100">
            <v>12</v>
          </cell>
          <cell r="B100">
            <v>6640</v>
          </cell>
          <cell r="C100" t="str">
            <v>328957:Moore Ruble Y</v>
          </cell>
          <cell r="D100">
            <v>36147</v>
          </cell>
          <cell r="F100">
            <v>2667.52</v>
          </cell>
          <cell r="H100">
            <v>49</v>
          </cell>
          <cell r="I100">
            <v>101076</v>
          </cell>
          <cell r="J100" t="str">
            <v>SDZ003</v>
          </cell>
          <cell r="K100">
            <v>29</v>
          </cell>
          <cell r="L100" t="str">
            <v>APV00A</v>
          </cell>
          <cell r="M100">
            <v>1219</v>
          </cell>
        </row>
        <row r="101">
          <cell r="A101">
            <v>12</v>
          </cell>
          <cell r="B101">
            <v>6640</v>
          </cell>
          <cell r="C101" t="str">
            <v>328957:Moore Ruble Y</v>
          </cell>
          <cell r="D101">
            <v>36147</v>
          </cell>
          <cell r="F101">
            <v>3255.49</v>
          </cell>
          <cell r="H101">
            <v>49</v>
          </cell>
          <cell r="I101" t="str">
            <v>1201AS</v>
          </cell>
          <cell r="J101" t="str">
            <v>SDZ003</v>
          </cell>
          <cell r="K101">
            <v>29</v>
          </cell>
          <cell r="L101" t="str">
            <v>APV00A</v>
          </cell>
          <cell r="M101">
            <v>1219</v>
          </cell>
        </row>
        <row r="102">
          <cell r="A102">
            <v>12</v>
          </cell>
          <cell r="B102">
            <v>6640</v>
          </cell>
          <cell r="C102" t="str">
            <v>328957:Moore Ruble Y</v>
          </cell>
          <cell r="D102">
            <v>36147</v>
          </cell>
          <cell r="F102">
            <v>3674.71</v>
          </cell>
          <cell r="H102">
            <v>49</v>
          </cell>
          <cell r="I102">
            <v>11201</v>
          </cell>
          <cell r="J102" t="str">
            <v>SDZ003</v>
          </cell>
          <cell r="K102">
            <v>29</v>
          </cell>
          <cell r="L102" t="str">
            <v>APV00A</v>
          </cell>
          <cell r="M102">
            <v>1219</v>
          </cell>
        </row>
        <row r="103">
          <cell r="A103">
            <v>12</v>
          </cell>
          <cell r="B103">
            <v>6640</v>
          </cell>
          <cell r="C103" t="str">
            <v>328901:Bruner/Cott &amp;</v>
          </cell>
          <cell r="D103">
            <v>36148</v>
          </cell>
          <cell r="F103">
            <v>11.05</v>
          </cell>
          <cell r="H103">
            <v>49</v>
          </cell>
          <cell r="I103">
            <v>101043</v>
          </cell>
          <cell r="J103" t="str">
            <v>LMT003</v>
          </cell>
          <cell r="K103">
            <v>29</v>
          </cell>
          <cell r="L103" t="str">
            <v>APV00A</v>
          </cell>
          <cell r="M103">
            <v>1220</v>
          </cell>
        </row>
        <row r="104">
          <cell r="A104">
            <v>12</v>
          </cell>
          <cell r="B104">
            <v>6640</v>
          </cell>
          <cell r="C104" t="str">
            <v>328901:Bruner/Cott &amp;</v>
          </cell>
          <cell r="D104">
            <v>36148</v>
          </cell>
          <cell r="F104">
            <v>2667.5</v>
          </cell>
          <cell r="H104">
            <v>49</v>
          </cell>
          <cell r="I104">
            <v>101076</v>
          </cell>
          <cell r="J104" t="str">
            <v>LMT003</v>
          </cell>
          <cell r="K104">
            <v>29</v>
          </cell>
          <cell r="L104" t="str">
            <v>APV00A</v>
          </cell>
          <cell r="M104">
            <v>1220</v>
          </cell>
        </row>
        <row r="105">
          <cell r="A105">
            <v>10</v>
          </cell>
          <cell r="B105">
            <v>6650</v>
          </cell>
          <cell r="C105" t="str">
            <v>Scanning</v>
          </cell>
          <cell r="D105">
            <v>36090</v>
          </cell>
          <cell r="F105">
            <v>115</v>
          </cell>
          <cell r="H105">
            <v>60</v>
          </cell>
          <cell r="K105">
            <v>231120</v>
          </cell>
          <cell r="L105" t="str">
            <v>JMX023</v>
          </cell>
          <cell r="M105">
            <v>1023</v>
          </cell>
        </row>
        <row r="106">
          <cell r="A106">
            <v>1</v>
          </cell>
          <cell r="B106">
            <v>6670</v>
          </cell>
          <cell r="C106" t="str">
            <v>W SCOTSMAN R</v>
          </cell>
          <cell r="D106">
            <v>35829</v>
          </cell>
          <cell r="F106">
            <v>828.52</v>
          </cell>
          <cell r="H106">
            <v>60</v>
          </cell>
          <cell r="K106">
            <v>774893</v>
          </cell>
          <cell r="L106" t="str">
            <v>JMX011</v>
          </cell>
          <cell r="M106">
            <v>204</v>
          </cell>
        </row>
        <row r="107">
          <cell r="A107">
            <v>9</v>
          </cell>
          <cell r="B107">
            <v>6850</v>
          </cell>
          <cell r="C107" t="str">
            <v>Labr:Facility Planni</v>
          </cell>
          <cell r="D107">
            <v>36067</v>
          </cell>
          <cell r="F107">
            <v>11.25</v>
          </cell>
          <cell r="H107">
            <v>60</v>
          </cell>
          <cell r="I107" t="str">
            <v>W02</v>
          </cell>
          <cell r="J107">
            <v>97754</v>
          </cell>
          <cell r="K107">
            <v>12344</v>
          </cell>
          <cell r="L107" t="str">
            <v>JME993</v>
          </cell>
          <cell r="M107">
            <v>930</v>
          </cell>
        </row>
        <row r="108">
          <cell r="A108">
            <v>10</v>
          </cell>
          <cell r="B108">
            <v>6850</v>
          </cell>
          <cell r="C108" t="str">
            <v>Labr:Move Drawings &amp;</v>
          </cell>
          <cell r="D108">
            <v>36098</v>
          </cell>
          <cell r="F108">
            <v>33.86</v>
          </cell>
          <cell r="H108">
            <v>60</v>
          </cell>
          <cell r="I108" t="str">
            <v>W02</v>
          </cell>
          <cell r="J108">
            <v>99571</v>
          </cell>
          <cell r="K108">
            <v>12344</v>
          </cell>
          <cell r="L108" t="str">
            <v>JME993</v>
          </cell>
          <cell r="M108">
            <v>1031</v>
          </cell>
        </row>
        <row r="109">
          <cell r="A109">
            <v>11</v>
          </cell>
          <cell r="B109">
            <v>6850</v>
          </cell>
          <cell r="C109" t="str">
            <v>Labr:Facilities Plan</v>
          </cell>
          <cell r="D109">
            <v>36128</v>
          </cell>
          <cell r="F109">
            <v>22.57</v>
          </cell>
          <cell r="H109">
            <v>60</v>
          </cell>
          <cell r="I109" t="str">
            <v>W02</v>
          </cell>
          <cell r="J109">
            <v>102251</v>
          </cell>
          <cell r="K109">
            <v>12344</v>
          </cell>
          <cell r="L109" t="str">
            <v>JME993</v>
          </cell>
          <cell r="M109">
            <v>1130</v>
          </cell>
        </row>
        <row r="110">
          <cell r="A110">
            <v>12</v>
          </cell>
          <cell r="B110">
            <v>6850</v>
          </cell>
          <cell r="C110" t="str">
            <v>Labr:Facilities Plan</v>
          </cell>
          <cell r="D110">
            <v>36159</v>
          </cell>
          <cell r="F110">
            <v>11.29</v>
          </cell>
          <cell r="H110">
            <v>60</v>
          </cell>
          <cell r="I110" t="str">
            <v>W02</v>
          </cell>
          <cell r="J110">
            <v>103928</v>
          </cell>
          <cell r="K110">
            <v>12344</v>
          </cell>
          <cell r="L110" t="str">
            <v>JME993</v>
          </cell>
          <cell r="M110">
            <v>1231</v>
          </cell>
        </row>
        <row r="111">
          <cell r="A111">
            <v>12</v>
          </cell>
          <cell r="B111">
            <v>6850</v>
          </cell>
          <cell r="C111" t="str">
            <v>Labr:Facilities Plan</v>
          </cell>
          <cell r="D111">
            <v>36159</v>
          </cell>
          <cell r="F111">
            <v>11.29</v>
          </cell>
          <cell r="H111">
            <v>60</v>
          </cell>
          <cell r="I111" t="str">
            <v>W02</v>
          </cell>
          <cell r="J111">
            <v>103966</v>
          </cell>
          <cell r="K111">
            <v>12344</v>
          </cell>
          <cell r="L111" t="str">
            <v>JME993</v>
          </cell>
          <cell r="M111">
            <v>1231</v>
          </cell>
        </row>
      </sheetData>
      <sheetData sheetId="11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2</v>
          </cell>
          <cell r="B3">
            <v>2000</v>
          </cell>
          <cell r="C3" t="str">
            <v>KEMENY-TRANS CHAG</v>
          </cell>
          <cell r="D3">
            <v>35854</v>
          </cell>
          <cell r="F3">
            <v>97.39</v>
          </cell>
          <cell r="H3">
            <v>60</v>
          </cell>
          <cell r="K3">
            <v>257300</v>
          </cell>
          <cell r="L3" t="str">
            <v>JMX027</v>
          </cell>
          <cell r="M3">
            <v>301</v>
          </cell>
        </row>
        <row r="4">
          <cell r="A4">
            <v>3</v>
          </cell>
          <cell r="B4">
            <v>2000</v>
          </cell>
          <cell r="C4" t="str">
            <v>CO-OP FOOD STORE   S</v>
          </cell>
          <cell r="D4">
            <v>35864</v>
          </cell>
          <cell r="F4">
            <v>37.93</v>
          </cell>
          <cell r="H4">
            <v>49</v>
          </cell>
          <cell r="I4" t="str">
            <v>U63491</v>
          </cell>
          <cell r="J4" t="str">
            <v>ENGELH</v>
          </cell>
          <cell r="K4">
            <v>29</v>
          </cell>
          <cell r="L4" t="str">
            <v>PCD00A</v>
          </cell>
          <cell r="M4">
            <v>322</v>
          </cell>
        </row>
        <row r="5">
          <cell r="A5">
            <v>4</v>
          </cell>
          <cell r="B5">
            <v>2000</v>
          </cell>
          <cell r="C5" t="str">
            <v>WAL MART</v>
          </cell>
          <cell r="D5">
            <v>35885</v>
          </cell>
          <cell r="F5">
            <v>63.45</v>
          </cell>
          <cell r="H5">
            <v>49</v>
          </cell>
          <cell r="I5" t="str">
            <v>U63491</v>
          </cell>
          <cell r="J5" t="str">
            <v>ENGELH</v>
          </cell>
          <cell r="K5">
            <v>29</v>
          </cell>
          <cell r="L5" t="str">
            <v>PCD00A</v>
          </cell>
          <cell r="M5">
            <v>412</v>
          </cell>
        </row>
        <row r="6">
          <cell r="A6">
            <v>4</v>
          </cell>
          <cell r="B6">
            <v>2000</v>
          </cell>
          <cell r="C6" t="str">
            <v>CO-OP FOOD STORE</v>
          </cell>
          <cell r="D6">
            <v>35895</v>
          </cell>
          <cell r="F6">
            <v>113.39</v>
          </cell>
          <cell r="H6">
            <v>49</v>
          </cell>
          <cell r="I6" t="str">
            <v>U63491</v>
          </cell>
          <cell r="J6" t="str">
            <v>ENGELH</v>
          </cell>
          <cell r="K6">
            <v>29</v>
          </cell>
          <cell r="L6" t="str">
            <v>PCD00A</v>
          </cell>
          <cell r="M6">
            <v>419</v>
          </cell>
        </row>
        <row r="7">
          <cell r="A7">
            <v>4</v>
          </cell>
          <cell r="B7">
            <v>2000</v>
          </cell>
          <cell r="C7" t="str">
            <v>P &amp; C FOODS #3136  S</v>
          </cell>
          <cell r="D7">
            <v>35895</v>
          </cell>
          <cell r="F7">
            <v>31.72</v>
          </cell>
          <cell r="H7">
            <v>49</v>
          </cell>
          <cell r="I7" t="str">
            <v>U63491</v>
          </cell>
          <cell r="J7" t="str">
            <v>ENGELH</v>
          </cell>
          <cell r="K7">
            <v>29</v>
          </cell>
          <cell r="L7" t="str">
            <v>PCD00A</v>
          </cell>
          <cell r="M7">
            <v>426</v>
          </cell>
        </row>
        <row r="8">
          <cell r="A8">
            <v>5</v>
          </cell>
          <cell r="B8">
            <v>2000</v>
          </cell>
          <cell r="C8" t="str">
            <v>CO-OP FOOD STORE</v>
          </cell>
          <cell r="D8">
            <v>35923</v>
          </cell>
          <cell r="F8">
            <v>26.55</v>
          </cell>
          <cell r="H8">
            <v>49</v>
          </cell>
          <cell r="I8" t="str">
            <v>U63491</v>
          </cell>
          <cell r="J8" t="str">
            <v>ENGELH</v>
          </cell>
          <cell r="K8">
            <v>29</v>
          </cell>
          <cell r="L8" t="str">
            <v>PCD00A</v>
          </cell>
          <cell r="M8">
            <v>517</v>
          </cell>
        </row>
        <row r="9">
          <cell r="A9">
            <v>6</v>
          </cell>
          <cell r="B9">
            <v>2000</v>
          </cell>
          <cell r="C9" t="str">
            <v>CO-OP FOOD STORE</v>
          </cell>
          <cell r="D9">
            <v>35951</v>
          </cell>
          <cell r="F9">
            <v>30.19</v>
          </cell>
          <cell r="H9">
            <v>49</v>
          </cell>
          <cell r="I9" t="str">
            <v>U63491</v>
          </cell>
          <cell r="J9" t="str">
            <v>ENGELH</v>
          </cell>
          <cell r="K9">
            <v>29</v>
          </cell>
          <cell r="L9" t="str">
            <v>PCD00A</v>
          </cell>
          <cell r="M9">
            <v>614</v>
          </cell>
        </row>
        <row r="10">
          <cell r="A10">
            <v>6</v>
          </cell>
          <cell r="B10">
            <v>2000</v>
          </cell>
          <cell r="C10" t="str">
            <v>CRYSTAL ROCK WATER</v>
          </cell>
          <cell r="D10">
            <v>35960</v>
          </cell>
          <cell r="F10">
            <v>75.760000000000005</v>
          </cell>
          <cell r="H10">
            <v>49</v>
          </cell>
          <cell r="I10" t="str">
            <v>U63491</v>
          </cell>
          <cell r="J10" t="str">
            <v>ENGELH</v>
          </cell>
          <cell r="K10">
            <v>29</v>
          </cell>
          <cell r="L10" t="str">
            <v>PCD00A</v>
          </cell>
          <cell r="M10">
            <v>628</v>
          </cell>
        </row>
        <row r="11">
          <cell r="A11">
            <v>3</v>
          </cell>
          <cell r="B11">
            <v>2250</v>
          </cell>
          <cell r="C11" t="str">
            <v>ACE BLUEPRINT</v>
          </cell>
          <cell r="D11">
            <v>35886</v>
          </cell>
          <cell r="F11">
            <v>120</v>
          </cell>
          <cell r="H11">
            <v>60</v>
          </cell>
          <cell r="K11">
            <v>257300</v>
          </cell>
          <cell r="L11" t="str">
            <v>JMX006</v>
          </cell>
          <cell r="M11">
            <v>402</v>
          </cell>
        </row>
        <row r="12">
          <cell r="A12">
            <v>4</v>
          </cell>
          <cell r="B12">
            <v>2290</v>
          </cell>
          <cell r="C12" t="str">
            <v>Zip File Copied</v>
          </cell>
          <cell r="D12">
            <v>35917</v>
          </cell>
          <cell r="F12">
            <v>57.78</v>
          </cell>
          <cell r="H12">
            <v>60</v>
          </cell>
          <cell r="I12" t="str">
            <v>7595C</v>
          </cell>
          <cell r="K12">
            <v>270123</v>
          </cell>
          <cell r="L12" t="str">
            <v>JMX005</v>
          </cell>
          <cell r="M12">
            <v>503</v>
          </cell>
        </row>
        <row r="13">
          <cell r="A13">
            <v>2</v>
          </cell>
          <cell r="B13">
            <v>2620</v>
          </cell>
          <cell r="C13" t="str">
            <v>73621:Educational &amp;</v>
          </cell>
          <cell r="D13">
            <v>35840</v>
          </cell>
          <cell r="F13">
            <v>1157.1400000000001</v>
          </cell>
          <cell r="G13" t="str">
            <v xml:space="preserve">Furniture: </v>
          </cell>
          <cell r="H13">
            <v>49</v>
          </cell>
          <cell r="I13">
            <v>618441</v>
          </cell>
          <cell r="J13" t="str">
            <v>IEK001</v>
          </cell>
          <cell r="K13">
            <v>29</v>
          </cell>
          <cell r="L13" t="str">
            <v>APV00A</v>
          </cell>
          <cell r="M13">
            <v>215</v>
          </cell>
        </row>
        <row r="14">
          <cell r="A14">
            <v>2</v>
          </cell>
          <cell r="B14">
            <v>2700</v>
          </cell>
          <cell r="C14" t="str">
            <v>328969:Williams Scot</v>
          </cell>
          <cell r="D14">
            <v>35847</v>
          </cell>
          <cell r="F14">
            <v>207.12</v>
          </cell>
          <cell r="G14" t="str">
            <v>Storage? 412$/mth</v>
          </cell>
          <cell r="H14">
            <v>49</v>
          </cell>
          <cell r="I14">
            <v>936799</v>
          </cell>
          <cell r="J14" t="str">
            <v>MSP001</v>
          </cell>
          <cell r="K14">
            <v>29</v>
          </cell>
          <cell r="L14" t="str">
            <v>APV00A</v>
          </cell>
          <cell r="M14">
            <v>222</v>
          </cell>
        </row>
        <row r="15">
          <cell r="A15">
            <v>3</v>
          </cell>
          <cell r="B15">
            <v>2700</v>
          </cell>
          <cell r="C15" t="str">
            <v>P328969:Williams Sco</v>
          </cell>
          <cell r="D15">
            <v>35874</v>
          </cell>
          <cell r="F15">
            <v>207.12</v>
          </cell>
          <cell r="H15">
            <v>49</v>
          </cell>
          <cell r="I15">
            <v>691498</v>
          </cell>
          <cell r="J15" t="str">
            <v>RLT002</v>
          </cell>
          <cell r="K15">
            <v>29</v>
          </cell>
          <cell r="L15" t="str">
            <v>APV00A</v>
          </cell>
          <cell r="M15">
            <v>321</v>
          </cell>
        </row>
        <row r="16">
          <cell r="A16">
            <v>3</v>
          </cell>
          <cell r="B16">
            <v>2700</v>
          </cell>
          <cell r="C16" t="str">
            <v>trans-w scotsman</v>
          </cell>
          <cell r="D16">
            <v>35886</v>
          </cell>
          <cell r="F16">
            <v>207.13</v>
          </cell>
          <cell r="H16">
            <v>60</v>
          </cell>
          <cell r="K16">
            <v>774893</v>
          </cell>
          <cell r="L16" t="str">
            <v>JMX006</v>
          </cell>
          <cell r="M16">
            <v>402</v>
          </cell>
        </row>
        <row r="17">
          <cell r="A17">
            <v>4</v>
          </cell>
          <cell r="B17">
            <v>2700</v>
          </cell>
          <cell r="C17" t="str">
            <v>328969:Williams Scot</v>
          </cell>
          <cell r="D17">
            <v>35909</v>
          </cell>
          <cell r="F17">
            <v>207.12</v>
          </cell>
          <cell r="H17">
            <v>49</v>
          </cell>
          <cell r="I17">
            <v>491156</v>
          </cell>
          <cell r="J17" t="str">
            <v>MSP002</v>
          </cell>
          <cell r="K17">
            <v>29</v>
          </cell>
          <cell r="L17" t="str">
            <v>APV00A</v>
          </cell>
          <cell r="M17">
            <v>426</v>
          </cell>
        </row>
        <row r="18">
          <cell r="A18">
            <v>5</v>
          </cell>
          <cell r="B18">
            <v>2700</v>
          </cell>
          <cell r="C18" t="str">
            <v>P328969:Williams Sco</v>
          </cell>
          <cell r="D18">
            <v>35936</v>
          </cell>
          <cell r="F18">
            <v>207.12</v>
          </cell>
          <cell r="H18">
            <v>49</v>
          </cell>
          <cell r="I18">
            <v>274575</v>
          </cell>
          <cell r="J18" t="str">
            <v>RLT004</v>
          </cell>
          <cell r="K18">
            <v>29</v>
          </cell>
          <cell r="L18" t="str">
            <v>APV00A</v>
          </cell>
          <cell r="M18">
            <v>522</v>
          </cell>
        </row>
        <row r="19">
          <cell r="A19">
            <v>5</v>
          </cell>
          <cell r="B19">
            <v>3400</v>
          </cell>
          <cell r="C19" t="str">
            <v>Engelhard, Diane</v>
          </cell>
          <cell r="D19">
            <v>35929</v>
          </cell>
          <cell r="F19">
            <v>79.98</v>
          </cell>
          <cell r="H19">
            <v>49</v>
          </cell>
          <cell r="I19" t="str">
            <v>T86513</v>
          </cell>
          <cell r="J19" t="str">
            <v>RLT001</v>
          </cell>
          <cell r="K19">
            <v>29</v>
          </cell>
          <cell r="L19" t="str">
            <v>APV00A</v>
          </cell>
          <cell r="M19">
            <v>515</v>
          </cell>
        </row>
        <row r="20">
          <cell r="A20">
            <v>4</v>
          </cell>
          <cell r="B20">
            <v>3600</v>
          </cell>
          <cell r="C20" t="str">
            <v>LOU'S RESTAURANT &amp; B</v>
          </cell>
          <cell r="D20">
            <v>35895</v>
          </cell>
          <cell r="F20">
            <v>63.78</v>
          </cell>
          <cell r="H20">
            <v>49</v>
          </cell>
          <cell r="I20" t="str">
            <v>U63491</v>
          </cell>
          <cell r="J20" t="str">
            <v>ENGELH</v>
          </cell>
          <cell r="K20">
            <v>29</v>
          </cell>
          <cell r="L20" t="str">
            <v>PCD00A</v>
          </cell>
          <cell r="M20">
            <v>419</v>
          </cell>
        </row>
        <row r="21">
          <cell r="A21">
            <v>4</v>
          </cell>
          <cell r="B21">
            <v>3600</v>
          </cell>
          <cell r="C21" t="str">
            <v>PANDA HOUSE</v>
          </cell>
          <cell r="D21">
            <v>35895</v>
          </cell>
          <cell r="F21">
            <v>114.65</v>
          </cell>
          <cell r="H21">
            <v>49</v>
          </cell>
          <cell r="I21" t="str">
            <v>U63491</v>
          </cell>
          <cell r="J21" t="str">
            <v>ENGELH</v>
          </cell>
          <cell r="K21">
            <v>29</v>
          </cell>
          <cell r="L21" t="str">
            <v>PCD00A</v>
          </cell>
          <cell r="M21">
            <v>419</v>
          </cell>
        </row>
        <row r="22">
          <cell r="A22">
            <v>4</v>
          </cell>
          <cell r="B22">
            <v>3600</v>
          </cell>
          <cell r="C22" t="str">
            <v>LOU'S RESTAURANT &amp; B</v>
          </cell>
          <cell r="D22">
            <v>35896</v>
          </cell>
          <cell r="F22">
            <v>55.5</v>
          </cell>
          <cell r="H22">
            <v>49</v>
          </cell>
          <cell r="I22" t="str">
            <v>U63491</v>
          </cell>
          <cell r="J22" t="str">
            <v>ENGELH</v>
          </cell>
          <cell r="K22">
            <v>29</v>
          </cell>
          <cell r="L22" t="str">
            <v>PCD00A</v>
          </cell>
          <cell r="M22">
            <v>426</v>
          </cell>
        </row>
        <row r="23">
          <cell r="A23">
            <v>4</v>
          </cell>
          <cell r="B23">
            <v>3600</v>
          </cell>
          <cell r="C23" t="str">
            <v>RAMUNTOS BRICK AND B</v>
          </cell>
          <cell r="D23">
            <v>35896</v>
          </cell>
          <cell r="F23">
            <v>170.41</v>
          </cell>
          <cell r="H23">
            <v>49</v>
          </cell>
          <cell r="I23" t="str">
            <v>U63491</v>
          </cell>
          <cell r="J23" t="str">
            <v>ENGELH</v>
          </cell>
          <cell r="K23">
            <v>29</v>
          </cell>
          <cell r="L23" t="str">
            <v>PCD00A</v>
          </cell>
          <cell r="M23">
            <v>426</v>
          </cell>
        </row>
        <row r="24">
          <cell r="A24">
            <v>5</v>
          </cell>
          <cell r="B24">
            <v>3600</v>
          </cell>
          <cell r="C24" t="str">
            <v>RAMUNTOS BRICK AND B</v>
          </cell>
          <cell r="D24">
            <v>35923</v>
          </cell>
          <cell r="F24">
            <v>149.76</v>
          </cell>
          <cell r="H24">
            <v>49</v>
          </cell>
          <cell r="I24" t="str">
            <v>U63491</v>
          </cell>
          <cell r="J24" t="str">
            <v>ENGELH</v>
          </cell>
          <cell r="K24">
            <v>29</v>
          </cell>
          <cell r="L24" t="str">
            <v>PCD00A</v>
          </cell>
          <cell r="M24">
            <v>524</v>
          </cell>
        </row>
        <row r="25">
          <cell r="A25">
            <v>6</v>
          </cell>
          <cell r="B25">
            <v>3600</v>
          </cell>
          <cell r="C25" t="str">
            <v>RAMUNTOS BRICK AND B</v>
          </cell>
          <cell r="D25">
            <v>35951</v>
          </cell>
          <cell r="F25">
            <v>175.92</v>
          </cell>
          <cell r="H25">
            <v>49</v>
          </cell>
          <cell r="I25" t="str">
            <v>U63491</v>
          </cell>
          <cell r="J25" t="str">
            <v>ENGELH</v>
          </cell>
          <cell r="K25">
            <v>29</v>
          </cell>
          <cell r="L25" t="str">
            <v>PCD00A</v>
          </cell>
          <cell r="M25">
            <v>621</v>
          </cell>
        </row>
        <row r="26">
          <cell r="A26">
            <v>6</v>
          </cell>
          <cell r="B26">
            <v>3600</v>
          </cell>
          <cell r="C26" t="str">
            <v>LOU'S RESTAURANT &amp; B</v>
          </cell>
          <cell r="D26">
            <v>35952</v>
          </cell>
          <cell r="F26">
            <v>26.15</v>
          </cell>
          <cell r="H26">
            <v>49</v>
          </cell>
          <cell r="I26" t="str">
            <v>U63491</v>
          </cell>
          <cell r="J26" t="str">
            <v>ENGELH</v>
          </cell>
          <cell r="K26">
            <v>29</v>
          </cell>
          <cell r="L26" t="str">
            <v>PCD00A</v>
          </cell>
          <cell r="M26">
            <v>621</v>
          </cell>
        </row>
        <row r="27">
          <cell r="A27">
            <v>6</v>
          </cell>
          <cell r="B27">
            <v>3600</v>
          </cell>
          <cell r="C27" t="str">
            <v>PANDA HOUSE</v>
          </cell>
          <cell r="D27">
            <v>35952</v>
          </cell>
          <cell r="F27">
            <v>132.5</v>
          </cell>
          <cell r="H27">
            <v>49</v>
          </cell>
          <cell r="I27" t="str">
            <v>U63491</v>
          </cell>
          <cell r="J27" t="str">
            <v>ENGELH</v>
          </cell>
          <cell r="K27">
            <v>29</v>
          </cell>
          <cell r="L27" t="str">
            <v>PCD00A</v>
          </cell>
          <cell r="M27">
            <v>621</v>
          </cell>
        </row>
        <row r="28">
          <cell r="A28">
            <v>2</v>
          </cell>
          <cell r="B28">
            <v>3700</v>
          </cell>
          <cell r="C28" t="str">
            <v>HANOVER INN CHARGES</v>
          </cell>
          <cell r="D28">
            <v>35836</v>
          </cell>
          <cell r="F28">
            <v>152.1</v>
          </cell>
          <cell r="H28">
            <v>49</v>
          </cell>
          <cell r="I28" t="str">
            <v>COFFEE</v>
          </cell>
          <cell r="J28" t="str">
            <v>DP/7</v>
          </cell>
          <cell r="K28">
            <v>29</v>
          </cell>
          <cell r="L28" t="str">
            <v>CJX001</v>
          </cell>
          <cell r="M28">
            <v>211</v>
          </cell>
        </row>
        <row r="29">
          <cell r="A29">
            <v>2</v>
          </cell>
          <cell r="B29">
            <v>3700</v>
          </cell>
          <cell r="C29" t="str">
            <v>HANOVER INN CHARGES</v>
          </cell>
          <cell r="D29">
            <v>35836</v>
          </cell>
          <cell r="F29">
            <v>166.73</v>
          </cell>
          <cell r="H29">
            <v>49</v>
          </cell>
          <cell r="I29" t="str">
            <v>COFFEE</v>
          </cell>
          <cell r="J29" t="str">
            <v>DP2/7</v>
          </cell>
          <cell r="K29">
            <v>29</v>
          </cell>
          <cell r="L29" t="str">
            <v>CJX001</v>
          </cell>
          <cell r="M29">
            <v>211</v>
          </cell>
        </row>
        <row r="30">
          <cell r="A30">
            <v>2</v>
          </cell>
          <cell r="B30">
            <v>3700</v>
          </cell>
          <cell r="C30" t="str">
            <v>HANOVER INN CHARGES</v>
          </cell>
          <cell r="D30">
            <v>35836</v>
          </cell>
          <cell r="F30">
            <v>1368.72</v>
          </cell>
          <cell r="H30">
            <v>49</v>
          </cell>
          <cell r="I30" t="str">
            <v>RMTOTL</v>
          </cell>
          <cell r="J30">
            <v>35833</v>
          </cell>
          <cell r="K30">
            <v>29</v>
          </cell>
          <cell r="L30" t="str">
            <v>CJX001</v>
          </cell>
          <cell r="M30">
            <v>211</v>
          </cell>
        </row>
        <row r="31">
          <cell r="A31">
            <v>3</v>
          </cell>
          <cell r="B31">
            <v>3700</v>
          </cell>
          <cell r="C31" t="str">
            <v>HANOVER INN CHARGES</v>
          </cell>
          <cell r="D31">
            <v>35866</v>
          </cell>
          <cell r="F31">
            <v>80</v>
          </cell>
          <cell r="H31">
            <v>49</v>
          </cell>
          <cell r="I31" t="str">
            <v>DOLBIN</v>
          </cell>
          <cell r="J31" t="str">
            <v>11/RM</v>
          </cell>
          <cell r="K31">
            <v>29</v>
          </cell>
          <cell r="L31" t="str">
            <v>CJX001</v>
          </cell>
          <cell r="M31">
            <v>313</v>
          </cell>
        </row>
        <row r="32">
          <cell r="A32">
            <v>3</v>
          </cell>
          <cell r="B32">
            <v>3700</v>
          </cell>
          <cell r="C32" t="str">
            <v>HANOVER INN CHARGES</v>
          </cell>
          <cell r="D32">
            <v>35867</v>
          </cell>
          <cell r="F32">
            <v>1254.03</v>
          </cell>
          <cell r="H32">
            <v>49</v>
          </cell>
          <cell r="I32" t="str">
            <v>RMTOTL</v>
          </cell>
          <cell r="J32">
            <v>35866</v>
          </cell>
          <cell r="K32">
            <v>29</v>
          </cell>
          <cell r="L32" t="str">
            <v>CJX004</v>
          </cell>
          <cell r="M32">
            <v>314</v>
          </cell>
        </row>
        <row r="33">
          <cell r="A33">
            <v>4</v>
          </cell>
          <cell r="B33">
            <v>3700</v>
          </cell>
          <cell r="C33" t="str">
            <v>HANOVER INN CHARGES</v>
          </cell>
          <cell r="D33">
            <v>35899</v>
          </cell>
          <cell r="F33">
            <v>172.53</v>
          </cell>
          <cell r="H33">
            <v>49</v>
          </cell>
          <cell r="I33" t="str">
            <v>YUDELL</v>
          </cell>
          <cell r="J33" t="str">
            <v>11/RM</v>
          </cell>
          <cell r="K33">
            <v>29</v>
          </cell>
          <cell r="L33" t="str">
            <v>CJX002</v>
          </cell>
          <cell r="M33">
            <v>415</v>
          </cell>
        </row>
        <row r="34">
          <cell r="A34">
            <v>4</v>
          </cell>
          <cell r="B34">
            <v>3700</v>
          </cell>
          <cell r="C34" t="str">
            <v>HANOVER INN CHARGES</v>
          </cell>
          <cell r="D34">
            <v>35900</v>
          </cell>
          <cell r="F34">
            <v>2027</v>
          </cell>
          <cell r="H34">
            <v>49</v>
          </cell>
          <cell r="I34" t="str">
            <v>RMTOTL</v>
          </cell>
          <cell r="J34">
            <v>35896</v>
          </cell>
          <cell r="K34">
            <v>29</v>
          </cell>
          <cell r="L34" t="str">
            <v>CJX002</v>
          </cell>
          <cell r="M34">
            <v>416</v>
          </cell>
        </row>
        <row r="35">
          <cell r="A35">
            <v>4</v>
          </cell>
          <cell r="B35">
            <v>3700</v>
          </cell>
          <cell r="C35" t="str">
            <v>Bergwall, Reed G</v>
          </cell>
          <cell r="D35">
            <v>35902</v>
          </cell>
          <cell r="F35">
            <v>7.18</v>
          </cell>
          <cell r="H35">
            <v>49</v>
          </cell>
          <cell r="I35">
            <v>107102</v>
          </cell>
          <cell r="J35" t="str">
            <v>MSP001</v>
          </cell>
          <cell r="K35">
            <v>29</v>
          </cell>
          <cell r="L35" t="str">
            <v>APV00A</v>
          </cell>
          <cell r="M35">
            <v>419</v>
          </cell>
        </row>
        <row r="36">
          <cell r="A36">
            <v>4</v>
          </cell>
          <cell r="B36">
            <v>3700</v>
          </cell>
          <cell r="C36" t="str">
            <v>HANOVER INN CHARGES</v>
          </cell>
          <cell r="D36">
            <v>35907</v>
          </cell>
          <cell r="F36">
            <v>125.34</v>
          </cell>
          <cell r="H36">
            <v>49</v>
          </cell>
          <cell r="I36" t="str">
            <v>YUDELL</v>
          </cell>
          <cell r="J36" t="str">
            <v>20/RM</v>
          </cell>
          <cell r="K36">
            <v>29</v>
          </cell>
          <cell r="L36" t="str">
            <v>CJX001</v>
          </cell>
          <cell r="M36">
            <v>423</v>
          </cell>
        </row>
        <row r="37">
          <cell r="A37">
            <v>5</v>
          </cell>
          <cell r="B37">
            <v>3700</v>
          </cell>
          <cell r="C37" t="str">
            <v>HANOVER INN CHARGES</v>
          </cell>
          <cell r="D37">
            <v>35923</v>
          </cell>
          <cell r="F37">
            <v>82.39</v>
          </cell>
          <cell r="H37">
            <v>49</v>
          </cell>
          <cell r="I37" t="str">
            <v>SAMSON</v>
          </cell>
          <cell r="J37" t="str">
            <v>7/RM</v>
          </cell>
          <cell r="K37">
            <v>29</v>
          </cell>
          <cell r="L37" t="str">
            <v>CJX003</v>
          </cell>
          <cell r="M37">
            <v>509</v>
          </cell>
        </row>
        <row r="38">
          <cell r="A38">
            <v>5</v>
          </cell>
          <cell r="B38">
            <v>3700</v>
          </cell>
          <cell r="C38" t="str">
            <v>HANOVER INN CHARGES</v>
          </cell>
          <cell r="D38">
            <v>35923</v>
          </cell>
          <cell r="F38">
            <v>122.95</v>
          </cell>
          <cell r="H38">
            <v>49</v>
          </cell>
          <cell r="I38" t="str">
            <v>NALL</v>
          </cell>
          <cell r="J38" t="str">
            <v>7/RM</v>
          </cell>
          <cell r="K38">
            <v>29</v>
          </cell>
          <cell r="L38" t="str">
            <v>CJX003</v>
          </cell>
          <cell r="M38">
            <v>509</v>
          </cell>
        </row>
        <row r="39">
          <cell r="A39">
            <v>5</v>
          </cell>
          <cell r="B39">
            <v>3700</v>
          </cell>
          <cell r="C39" t="str">
            <v>HANOVER INN CHARGES</v>
          </cell>
          <cell r="D39">
            <v>35924</v>
          </cell>
          <cell r="F39">
            <v>92</v>
          </cell>
          <cell r="H39">
            <v>49</v>
          </cell>
          <cell r="I39" t="str">
            <v>BURGEE</v>
          </cell>
          <cell r="J39" t="str">
            <v>8/RM</v>
          </cell>
          <cell r="K39">
            <v>29</v>
          </cell>
          <cell r="L39" t="str">
            <v>CJX001</v>
          </cell>
          <cell r="M39">
            <v>510</v>
          </cell>
        </row>
        <row r="40">
          <cell r="A40">
            <v>5</v>
          </cell>
          <cell r="B40">
            <v>3700</v>
          </cell>
          <cell r="C40" t="str">
            <v>HANOVER INN CHARGES</v>
          </cell>
          <cell r="D40">
            <v>35924</v>
          </cell>
          <cell r="F40">
            <v>248.08</v>
          </cell>
          <cell r="H40">
            <v>49</v>
          </cell>
          <cell r="I40" t="str">
            <v>COTT</v>
          </cell>
          <cell r="J40" t="str">
            <v>8/RM</v>
          </cell>
          <cell r="K40">
            <v>29</v>
          </cell>
          <cell r="L40" t="str">
            <v>CJX001</v>
          </cell>
          <cell r="M40">
            <v>510</v>
          </cell>
        </row>
        <row r="41">
          <cell r="A41">
            <v>5</v>
          </cell>
          <cell r="B41">
            <v>3700</v>
          </cell>
          <cell r="C41" t="str">
            <v>HANOVER INN CHARGES</v>
          </cell>
          <cell r="D41">
            <v>35928</v>
          </cell>
          <cell r="F41">
            <v>2940.51</v>
          </cell>
          <cell r="H41">
            <v>49</v>
          </cell>
          <cell r="I41" t="str">
            <v>RMTOTL</v>
          </cell>
          <cell r="J41">
            <v>35923</v>
          </cell>
          <cell r="K41">
            <v>29</v>
          </cell>
          <cell r="L41" t="str">
            <v>CJX002</v>
          </cell>
          <cell r="M41">
            <v>514</v>
          </cell>
        </row>
        <row r="42">
          <cell r="A42">
            <v>5</v>
          </cell>
          <cell r="B42">
            <v>3700</v>
          </cell>
          <cell r="C42" t="str">
            <v>Engelhard, Diane</v>
          </cell>
          <cell r="D42">
            <v>35929</v>
          </cell>
          <cell r="F42">
            <v>20.41</v>
          </cell>
          <cell r="H42">
            <v>49</v>
          </cell>
          <cell r="I42" t="str">
            <v>T86513</v>
          </cell>
          <cell r="J42" t="str">
            <v>RLT001</v>
          </cell>
          <cell r="K42">
            <v>29</v>
          </cell>
          <cell r="L42" t="str">
            <v>APV00A</v>
          </cell>
          <cell r="M42">
            <v>515</v>
          </cell>
        </row>
        <row r="43">
          <cell r="A43">
            <v>6</v>
          </cell>
          <cell r="B43">
            <v>3700</v>
          </cell>
          <cell r="C43" t="str">
            <v>The Norwich Inn</v>
          </cell>
          <cell r="D43">
            <v>35951</v>
          </cell>
          <cell r="F43">
            <v>332.2</v>
          </cell>
          <cell r="H43">
            <v>49</v>
          </cell>
          <cell r="I43" t="str">
            <v>Y02876</v>
          </cell>
          <cell r="J43" t="str">
            <v>MSP002</v>
          </cell>
          <cell r="K43">
            <v>29</v>
          </cell>
          <cell r="L43" t="str">
            <v>APV00A</v>
          </cell>
          <cell r="M43">
            <v>606</v>
          </cell>
        </row>
        <row r="44">
          <cell r="A44">
            <v>6</v>
          </cell>
          <cell r="B44">
            <v>3700</v>
          </cell>
          <cell r="C44" t="str">
            <v>HANOVER INN CHARGES</v>
          </cell>
          <cell r="D44">
            <v>35952</v>
          </cell>
          <cell r="F44">
            <v>501.85</v>
          </cell>
          <cell r="H44">
            <v>49</v>
          </cell>
          <cell r="I44" t="str">
            <v>RMTOTL</v>
          </cell>
          <cell r="J44">
            <v>35950</v>
          </cell>
          <cell r="K44">
            <v>29</v>
          </cell>
          <cell r="L44" t="str">
            <v>CJX001</v>
          </cell>
          <cell r="M44">
            <v>607</v>
          </cell>
        </row>
        <row r="45">
          <cell r="A45">
            <v>6</v>
          </cell>
          <cell r="B45">
            <v>3700</v>
          </cell>
          <cell r="C45" t="str">
            <v>Bergwall, Reed G</v>
          </cell>
          <cell r="D45">
            <v>35955</v>
          </cell>
          <cell r="F45">
            <v>15.39</v>
          </cell>
          <cell r="H45">
            <v>49</v>
          </cell>
          <cell r="I45">
            <v>107107</v>
          </cell>
          <cell r="J45" t="str">
            <v>MSP001</v>
          </cell>
          <cell r="K45">
            <v>29</v>
          </cell>
          <cell r="L45" t="str">
            <v>APV00A</v>
          </cell>
          <cell r="M45">
            <v>610</v>
          </cell>
        </row>
        <row r="46">
          <cell r="A46">
            <v>6</v>
          </cell>
          <cell r="B46">
            <v>3700</v>
          </cell>
          <cell r="C46" t="str">
            <v>HANOVER INN CHARGES</v>
          </cell>
          <cell r="D46">
            <v>35956</v>
          </cell>
          <cell r="F46">
            <v>2106.96</v>
          </cell>
          <cell r="H46">
            <v>49</v>
          </cell>
          <cell r="I46" t="str">
            <v>RMTOTL</v>
          </cell>
          <cell r="J46">
            <v>35952</v>
          </cell>
          <cell r="K46">
            <v>29</v>
          </cell>
          <cell r="L46" t="str">
            <v>CJX001</v>
          </cell>
          <cell r="M46">
            <v>611</v>
          </cell>
        </row>
        <row r="47">
          <cell r="A47">
            <v>6</v>
          </cell>
          <cell r="B47">
            <v>3700</v>
          </cell>
          <cell r="C47" t="str">
            <v>HANOVER INN CHARGES</v>
          </cell>
          <cell r="D47">
            <v>35966</v>
          </cell>
          <cell r="F47">
            <v>122.94</v>
          </cell>
          <cell r="H47">
            <v>49</v>
          </cell>
          <cell r="I47" t="str">
            <v>BROOKS</v>
          </cell>
          <cell r="J47" t="str">
            <v>18/RM</v>
          </cell>
          <cell r="K47">
            <v>29</v>
          </cell>
          <cell r="L47" t="str">
            <v>CJX004</v>
          </cell>
          <cell r="M47">
            <v>621</v>
          </cell>
        </row>
        <row r="48">
          <cell r="A48">
            <v>6</v>
          </cell>
          <cell r="B48">
            <v>3700</v>
          </cell>
          <cell r="C48" t="str">
            <v>N CAMPUS LUNCH</v>
          </cell>
          <cell r="D48">
            <v>35975</v>
          </cell>
          <cell r="F48">
            <v>105.83</v>
          </cell>
          <cell r="H48">
            <v>60</v>
          </cell>
          <cell r="K48">
            <v>257300</v>
          </cell>
          <cell r="L48" t="str">
            <v>JMX365</v>
          </cell>
          <cell r="M48">
            <v>630</v>
          </cell>
        </row>
        <row r="49">
          <cell r="A49">
            <v>3</v>
          </cell>
          <cell r="B49">
            <v>4300</v>
          </cell>
          <cell r="C49" t="str">
            <v>US Green Building Co</v>
          </cell>
          <cell r="D49">
            <v>35880</v>
          </cell>
          <cell r="F49">
            <v>500</v>
          </cell>
          <cell r="H49">
            <v>49</v>
          </cell>
          <cell r="I49" t="str">
            <v>R57526</v>
          </cell>
          <cell r="J49" t="str">
            <v>RLT001</v>
          </cell>
          <cell r="K49">
            <v>29</v>
          </cell>
          <cell r="L49" t="str">
            <v>APV00A</v>
          </cell>
          <cell r="M49">
            <v>327</v>
          </cell>
        </row>
        <row r="50">
          <cell r="A50">
            <v>2</v>
          </cell>
          <cell r="B50">
            <v>4600</v>
          </cell>
          <cell r="C50" t="str">
            <v>Federal Express Corp</v>
          </cell>
          <cell r="D50">
            <v>35834</v>
          </cell>
          <cell r="F50">
            <v>22.62</v>
          </cell>
          <cell r="H50">
            <v>49</v>
          </cell>
          <cell r="I50">
            <v>376052</v>
          </cell>
          <cell r="J50" t="str">
            <v>LMT003</v>
          </cell>
          <cell r="K50">
            <v>29</v>
          </cell>
          <cell r="L50" t="str">
            <v>APV00A</v>
          </cell>
          <cell r="M50">
            <v>211</v>
          </cell>
        </row>
        <row r="51">
          <cell r="A51">
            <v>3</v>
          </cell>
          <cell r="B51">
            <v>4600</v>
          </cell>
          <cell r="C51" t="str">
            <v>Federal Express Corp</v>
          </cell>
          <cell r="D51">
            <v>35872</v>
          </cell>
          <cell r="F51">
            <v>13.34</v>
          </cell>
          <cell r="H51">
            <v>49</v>
          </cell>
          <cell r="I51">
            <v>155551</v>
          </cell>
          <cell r="J51" t="str">
            <v>IEK005</v>
          </cell>
          <cell r="K51">
            <v>29</v>
          </cell>
          <cell r="L51" t="str">
            <v>APV00A</v>
          </cell>
          <cell r="M51">
            <v>319</v>
          </cell>
        </row>
        <row r="52">
          <cell r="A52">
            <v>6</v>
          </cell>
          <cell r="B52">
            <v>4600</v>
          </cell>
          <cell r="C52" t="str">
            <v>Federal Express Corp</v>
          </cell>
          <cell r="D52">
            <v>35951</v>
          </cell>
          <cell r="F52">
            <v>217.4</v>
          </cell>
          <cell r="H52">
            <v>49</v>
          </cell>
          <cell r="I52">
            <v>759666</v>
          </cell>
          <cell r="J52" t="str">
            <v>IEK003</v>
          </cell>
          <cell r="K52">
            <v>29</v>
          </cell>
          <cell r="L52" t="str">
            <v>APV00A</v>
          </cell>
          <cell r="M52">
            <v>606</v>
          </cell>
        </row>
        <row r="53">
          <cell r="A53">
            <v>6</v>
          </cell>
          <cell r="B53">
            <v>4600</v>
          </cell>
          <cell r="C53" t="str">
            <v>Federal Express Corp</v>
          </cell>
          <cell r="D53">
            <v>35964</v>
          </cell>
          <cell r="F53">
            <v>10.69</v>
          </cell>
          <cell r="H53">
            <v>49</v>
          </cell>
          <cell r="I53">
            <v>793329</v>
          </cell>
          <cell r="J53" t="str">
            <v>MSP004</v>
          </cell>
          <cell r="K53">
            <v>29</v>
          </cell>
          <cell r="L53" t="str">
            <v>APV00A</v>
          </cell>
          <cell r="M53">
            <v>619</v>
          </cell>
        </row>
        <row r="54">
          <cell r="A54">
            <v>6</v>
          </cell>
          <cell r="B54">
            <v>4600</v>
          </cell>
          <cell r="C54" t="str">
            <v>Federal Express Corp</v>
          </cell>
          <cell r="D54">
            <v>35976</v>
          </cell>
          <cell r="F54">
            <v>85.1</v>
          </cell>
          <cell r="H54">
            <v>49</v>
          </cell>
          <cell r="I54">
            <v>505926</v>
          </cell>
          <cell r="J54" t="str">
            <v>RLT002</v>
          </cell>
          <cell r="K54">
            <v>29</v>
          </cell>
          <cell r="L54" t="str">
            <v>APV00A</v>
          </cell>
          <cell r="M54">
            <v>630</v>
          </cell>
        </row>
        <row r="55">
          <cell r="A55">
            <v>2</v>
          </cell>
          <cell r="B55">
            <v>4710</v>
          </cell>
          <cell r="C55" t="str">
            <v>Stockroom Purchase</v>
          </cell>
          <cell r="D55">
            <v>35839</v>
          </cell>
          <cell r="F55">
            <v>37.5</v>
          </cell>
          <cell r="H55">
            <v>49</v>
          </cell>
          <cell r="I55" t="str">
            <v>TSV Su</v>
          </cell>
          <cell r="J55">
            <v>322448</v>
          </cell>
          <cell r="K55">
            <v>29</v>
          </cell>
          <cell r="L55" t="str">
            <v>INV00A</v>
          </cell>
          <cell r="M55">
            <v>214</v>
          </cell>
        </row>
        <row r="56">
          <cell r="A56">
            <v>2</v>
          </cell>
          <cell r="B56">
            <v>4710</v>
          </cell>
          <cell r="C56" t="str">
            <v>Stockroom Purchase</v>
          </cell>
          <cell r="D56">
            <v>35839</v>
          </cell>
          <cell r="F56">
            <v>37.5</v>
          </cell>
          <cell r="H56">
            <v>49</v>
          </cell>
          <cell r="I56" t="str">
            <v>TSV Su</v>
          </cell>
          <cell r="J56">
            <v>322449</v>
          </cell>
          <cell r="K56">
            <v>29</v>
          </cell>
          <cell r="L56" t="str">
            <v>INV00A</v>
          </cell>
          <cell r="M56">
            <v>214</v>
          </cell>
        </row>
        <row r="57">
          <cell r="A57">
            <v>2</v>
          </cell>
          <cell r="B57">
            <v>4710</v>
          </cell>
          <cell r="C57" t="str">
            <v>Stockroom Purchase</v>
          </cell>
          <cell r="D57">
            <v>35839</v>
          </cell>
          <cell r="F57">
            <v>302.75</v>
          </cell>
          <cell r="H57">
            <v>49</v>
          </cell>
          <cell r="I57" t="str">
            <v>TSV Su</v>
          </cell>
          <cell r="J57">
            <v>322496</v>
          </cell>
          <cell r="K57">
            <v>29</v>
          </cell>
          <cell r="L57" t="str">
            <v>INV00A</v>
          </cell>
          <cell r="M57">
            <v>214</v>
          </cell>
        </row>
        <row r="58">
          <cell r="A58">
            <v>6</v>
          </cell>
          <cell r="B58">
            <v>4710</v>
          </cell>
          <cell r="C58" t="str">
            <v>Stockroom Purchase</v>
          </cell>
          <cell r="D58">
            <v>35957</v>
          </cell>
          <cell r="F58">
            <v>50</v>
          </cell>
          <cell r="H58">
            <v>49</v>
          </cell>
          <cell r="I58" t="str">
            <v>TSV Su</v>
          </cell>
          <cell r="J58">
            <v>336028</v>
          </cell>
          <cell r="K58">
            <v>29</v>
          </cell>
          <cell r="L58" t="str">
            <v>INV00A</v>
          </cell>
          <cell r="M58">
            <v>612</v>
          </cell>
        </row>
        <row r="59">
          <cell r="A59">
            <v>6</v>
          </cell>
          <cell r="B59">
            <v>4760</v>
          </cell>
          <cell r="C59" t="str">
            <v>Telephone toll chrg</v>
          </cell>
          <cell r="D59">
            <v>35976</v>
          </cell>
          <cell r="F59">
            <v>13.45</v>
          </cell>
          <cell r="H59">
            <v>49</v>
          </cell>
          <cell r="I59">
            <v>35947</v>
          </cell>
          <cell r="K59">
            <v>30</v>
          </cell>
          <cell r="L59" t="str">
            <v>CJX008</v>
          </cell>
          <cell r="M59">
            <v>630</v>
          </cell>
        </row>
        <row r="60">
          <cell r="A60">
            <v>6</v>
          </cell>
          <cell r="B60">
            <v>4790</v>
          </cell>
          <cell r="C60" t="str">
            <v>Telephone line chrg</v>
          </cell>
          <cell r="D60">
            <v>35976</v>
          </cell>
          <cell r="F60">
            <v>22</v>
          </cell>
          <cell r="H60">
            <v>49</v>
          </cell>
          <cell r="I60">
            <v>35947</v>
          </cell>
          <cell r="K60">
            <v>30</v>
          </cell>
          <cell r="L60" t="str">
            <v>CJX008</v>
          </cell>
          <cell r="M60">
            <v>630</v>
          </cell>
        </row>
        <row r="61">
          <cell r="A61">
            <v>4</v>
          </cell>
          <cell r="B61">
            <v>4920</v>
          </cell>
          <cell r="C61" t="str">
            <v>Fac. Plan//M. Purcel</v>
          </cell>
          <cell r="D61">
            <v>35889</v>
          </cell>
          <cell r="F61">
            <v>10</v>
          </cell>
          <cell r="H61">
            <v>49</v>
          </cell>
          <cell r="I61">
            <v>32802</v>
          </cell>
          <cell r="J61" t="str">
            <v>AAFXXG</v>
          </cell>
          <cell r="K61">
            <v>29</v>
          </cell>
          <cell r="L61" t="str">
            <v>R2500E</v>
          </cell>
          <cell r="M61">
            <v>405</v>
          </cell>
        </row>
        <row r="62">
          <cell r="A62">
            <v>6</v>
          </cell>
          <cell r="B62">
            <v>5100</v>
          </cell>
          <cell r="C62" t="str">
            <v>D ENGELHARD</v>
          </cell>
          <cell r="D62">
            <v>35975</v>
          </cell>
          <cell r="F62">
            <v>6526</v>
          </cell>
          <cell r="H62">
            <v>61</v>
          </cell>
          <cell r="I62">
            <v>952</v>
          </cell>
          <cell r="J62">
            <v>208</v>
          </cell>
          <cell r="K62">
            <v>257321</v>
          </cell>
          <cell r="L62" t="str">
            <v>PRO2A2</v>
          </cell>
          <cell r="M62">
            <v>630</v>
          </cell>
        </row>
        <row r="63">
          <cell r="A63">
            <v>6</v>
          </cell>
          <cell r="B63">
            <v>5100</v>
          </cell>
          <cell r="C63" t="str">
            <v>D ENGELHARD</v>
          </cell>
          <cell r="D63">
            <v>10013</v>
          </cell>
          <cell r="F63">
            <v>37546.620000000003</v>
          </cell>
          <cell r="H63">
            <v>61</v>
          </cell>
          <cell r="I63">
            <v>952</v>
          </cell>
          <cell r="J63">
            <v>20</v>
          </cell>
          <cell r="K63">
            <v>257321</v>
          </cell>
          <cell r="L63" t="str">
            <v>PRO2A2</v>
          </cell>
          <cell r="M63">
            <v>631</v>
          </cell>
        </row>
        <row r="64">
          <cell r="A64">
            <v>4</v>
          </cell>
          <cell r="B64">
            <v>5190</v>
          </cell>
          <cell r="C64" t="str">
            <v>JAN-MARCH 2002</v>
          </cell>
          <cell r="D64">
            <v>35916</v>
          </cell>
          <cell r="F64">
            <v>43.68</v>
          </cell>
          <cell r="H64">
            <v>60</v>
          </cell>
          <cell r="K64">
            <v>272130</v>
          </cell>
          <cell r="L64" t="str">
            <v>JMX027</v>
          </cell>
          <cell r="M64">
            <v>502</v>
          </cell>
        </row>
        <row r="65">
          <cell r="A65">
            <v>6</v>
          </cell>
          <cell r="B65">
            <v>5190</v>
          </cell>
          <cell r="C65" t="str">
            <v>RBERGWALL-SAL/BEN</v>
          </cell>
          <cell r="D65">
            <v>10013</v>
          </cell>
          <cell r="F65">
            <v>8000</v>
          </cell>
          <cell r="H65">
            <v>60</v>
          </cell>
          <cell r="K65">
            <v>257300</v>
          </cell>
          <cell r="L65" t="str">
            <v>JMX249</v>
          </cell>
          <cell r="M65">
            <v>631</v>
          </cell>
        </row>
        <row r="66">
          <cell r="A66">
            <v>6</v>
          </cell>
          <cell r="B66">
            <v>5190</v>
          </cell>
          <cell r="C66" t="str">
            <v>Reed Sal &amp; Ben FY02</v>
          </cell>
          <cell r="D66">
            <v>10379</v>
          </cell>
          <cell r="F66">
            <v>-8000</v>
          </cell>
          <cell r="H66">
            <v>61</v>
          </cell>
          <cell r="I66" t="str">
            <v>Revs</v>
          </cell>
          <cell r="J66" t="str">
            <v>per B.</v>
          </cell>
          <cell r="K66">
            <v>257300</v>
          </cell>
          <cell r="L66" t="str">
            <v>JMX067</v>
          </cell>
          <cell r="M66">
            <v>632</v>
          </cell>
        </row>
        <row r="67">
          <cell r="A67">
            <v>2</v>
          </cell>
          <cell r="B67">
            <v>5200</v>
          </cell>
          <cell r="C67" t="str">
            <v>328961:GeoDesign Inc</v>
          </cell>
          <cell r="D67">
            <v>35836</v>
          </cell>
          <cell r="F67">
            <v>1812.8</v>
          </cell>
          <cell r="H67">
            <v>49</v>
          </cell>
          <cell r="I67" t="str">
            <v>2286A</v>
          </cell>
          <cell r="J67" t="str">
            <v>MSP003</v>
          </cell>
          <cell r="K67">
            <v>29</v>
          </cell>
          <cell r="L67" t="str">
            <v>APV00A</v>
          </cell>
          <cell r="M67">
            <v>211</v>
          </cell>
        </row>
        <row r="68">
          <cell r="A68">
            <v>2</v>
          </cell>
          <cell r="B68">
            <v>5200</v>
          </cell>
          <cell r="C68" t="str">
            <v>328962:GeoDesign Inc</v>
          </cell>
          <cell r="D68">
            <v>35836</v>
          </cell>
          <cell r="F68">
            <v>1885.7</v>
          </cell>
          <cell r="H68">
            <v>49</v>
          </cell>
          <cell r="I68">
            <v>2284</v>
          </cell>
          <cell r="J68" t="str">
            <v>MSP003</v>
          </cell>
          <cell r="K68">
            <v>29</v>
          </cell>
          <cell r="L68" t="str">
            <v>APV00A</v>
          </cell>
          <cell r="M68">
            <v>211</v>
          </cell>
        </row>
        <row r="69">
          <cell r="A69">
            <v>2</v>
          </cell>
          <cell r="B69">
            <v>5200</v>
          </cell>
          <cell r="C69" t="str">
            <v>328963:GeoDesign Inc</v>
          </cell>
          <cell r="D69">
            <v>35836</v>
          </cell>
          <cell r="F69">
            <v>1819</v>
          </cell>
          <cell r="H69">
            <v>49</v>
          </cell>
          <cell r="I69">
            <v>2286</v>
          </cell>
          <cell r="J69" t="str">
            <v>MSP003</v>
          </cell>
          <cell r="K69">
            <v>29</v>
          </cell>
          <cell r="L69" t="str">
            <v>APV00A</v>
          </cell>
          <cell r="M69">
            <v>211</v>
          </cell>
        </row>
        <row r="70">
          <cell r="A70">
            <v>2</v>
          </cell>
          <cell r="B70">
            <v>5200</v>
          </cell>
          <cell r="C70" t="str">
            <v>328961:GeoDesign Inc</v>
          </cell>
          <cell r="D70">
            <v>35858</v>
          </cell>
          <cell r="F70">
            <v>298</v>
          </cell>
          <cell r="H70">
            <v>49</v>
          </cell>
          <cell r="I70">
            <v>2326</v>
          </cell>
          <cell r="J70" t="str">
            <v>RLT002</v>
          </cell>
          <cell r="K70">
            <v>29</v>
          </cell>
          <cell r="L70" t="str">
            <v>APV00A</v>
          </cell>
          <cell r="M70">
            <v>305</v>
          </cell>
        </row>
        <row r="71">
          <cell r="A71">
            <v>3</v>
          </cell>
          <cell r="B71">
            <v>5200</v>
          </cell>
          <cell r="C71" t="str">
            <v>328961:GeoDesign Inc</v>
          </cell>
          <cell r="D71">
            <v>35879</v>
          </cell>
          <cell r="F71">
            <v>1463.55</v>
          </cell>
          <cell r="H71">
            <v>49</v>
          </cell>
          <cell r="I71" t="str">
            <v>2262a</v>
          </cell>
          <cell r="J71" t="str">
            <v>RLT004</v>
          </cell>
          <cell r="K71">
            <v>29</v>
          </cell>
          <cell r="L71" t="str">
            <v>APV00A</v>
          </cell>
          <cell r="M71">
            <v>326</v>
          </cell>
        </row>
        <row r="72">
          <cell r="A72">
            <v>3</v>
          </cell>
          <cell r="B72">
            <v>5200</v>
          </cell>
          <cell r="C72" t="str">
            <v>328961:GeoDesign Inc</v>
          </cell>
          <cell r="D72">
            <v>35885</v>
          </cell>
          <cell r="F72">
            <v>921.88</v>
          </cell>
          <cell r="H72">
            <v>49</v>
          </cell>
          <cell r="I72">
            <v>2385</v>
          </cell>
          <cell r="J72" t="str">
            <v>IEK004</v>
          </cell>
          <cell r="K72">
            <v>29</v>
          </cell>
          <cell r="L72" t="str">
            <v>APV00A</v>
          </cell>
          <cell r="M72">
            <v>401</v>
          </cell>
        </row>
        <row r="73">
          <cell r="A73">
            <v>4</v>
          </cell>
          <cell r="B73">
            <v>5200</v>
          </cell>
          <cell r="C73" t="str">
            <v>328961:GeoDesign Inc</v>
          </cell>
          <cell r="D73">
            <v>35909</v>
          </cell>
          <cell r="F73">
            <v>1028.4000000000001</v>
          </cell>
          <cell r="H73">
            <v>49</v>
          </cell>
          <cell r="I73" t="str">
            <v>2424a</v>
          </cell>
          <cell r="J73" t="str">
            <v>RLT002</v>
          </cell>
          <cell r="K73">
            <v>29</v>
          </cell>
          <cell r="L73" t="str">
            <v>APV00A</v>
          </cell>
          <cell r="M73">
            <v>426</v>
          </cell>
        </row>
        <row r="74">
          <cell r="A74">
            <v>6</v>
          </cell>
          <cell r="B74">
            <v>5200</v>
          </cell>
          <cell r="C74" t="str">
            <v>328961:GeoDesign Inc</v>
          </cell>
          <cell r="D74">
            <v>35963</v>
          </cell>
          <cell r="F74">
            <v>640.1</v>
          </cell>
          <cell r="H74">
            <v>49</v>
          </cell>
          <cell r="I74" t="str">
            <v>0-2479</v>
          </cell>
          <cell r="J74" t="str">
            <v>JBC001</v>
          </cell>
          <cell r="K74">
            <v>29</v>
          </cell>
          <cell r="L74" t="str">
            <v>APV00A</v>
          </cell>
          <cell r="M74">
            <v>618</v>
          </cell>
        </row>
        <row r="75">
          <cell r="A75">
            <v>6</v>
          </cell>
          <cell r="B75">
            <v>5200</v>
          </cell>
          <cell r="C75" t="str">
            <v>328961:GeoDesign Inc</v>
          </cell>
          <cell r="D75">
            <v>35971</v>
          </cell>
          <cell r="F75">
            <v>1252.2</v>
          </cell>
          <cell r="H75">
            <v>49</v>
          </cell>
          <cell r="I75">
            <v>902510</v>
          </cell>
          <cell r="J75" t="str">
            <v>IEK003</v>
          </cell>
          <cell r="K75">
            <v>29</v>
          </cell>
          <cell r="L75" t="str">
            <v>APV00A</v>
          </cell>
          <cell r="M75">
            <v>626</v>
          </cell>
        </row>
        <row r="76">
          <cell r="A76">
            <v>6</v>
          </cell>
          <cell r="B76">
            <v>5200</v>
          </cell>
          <cell r="C76" t="str">
            <v>P310196:Tofias Fleis</v>
          </cell>
          <cell r="D76">
            <v>35971</v>
          </cell>
          <cell r="F76">
            <v>235.45</v>
          </cell>
          <cell r="H76">
            <v>49</v>
          </cell>
          <cell r="I76">
            <v>191976</v>
          </cell>
          <cell r="J76" t="str">
            <v>IEK002</v>
          </cell>
          <cell r="K76">
            <v>29</v>
          </cell>
          <cell r="L76" t="str">
            <v>APV00A</v>
          </cell>
          <cell r="M76">
            <v>626</v>
          </cell>
        </row>
        <row r="77">
          <cell r="A77">
            <v>3</v>
          </cell>
          <cell r="B77">
            <v>5210</v>
          </cell>
          <cell r="C77" t="str">
            <v>P328910:Energysmiths</v>
          </cell>
          <cell r="D77">
            <v>35864</v>
          </cell>
          <cell r="F77">
            <v>1339</v>
          </cell>
          <cell r="H77">
            <v>49</v>
          </cell>
          <cell r="I77" t="str">
            <v>R-2002</v>
          </cell>
          <cell r="J77" t="str">
            <v>IEK001</v>
          </cell>
          <cell r="K77">
            <v>29</v>
          </cell>
          <cell r="L77" t="str">
            <v>APV00A</v>
          </cell>
          <cell r="M77">
            <v>311</v>
          </cell>
        </row>
        <row r="78">
          <cell r="A78">
            <v>3</v>
          </cell>
          <cell r="B78">
            <v>5210</v>
          </cell>
          <cell r="C78" t="str">
            <v>P328910:Energysmiths</v>
          </cell>
          <cell r="D78">
            <v>35868</v>
          </cell>
          <cell r="F78">
            <v>1450</v>
          </cell>
          <cell r="H78">
            <v>49</v>
          </cell>
          <cell r="I78">
            <v>20102</v>
          </cell>
          <cell r="J78" t="str">
            <v>MSP002</v>
          </cell>
          <cell r="K78">
            <v>29</v>
          </cell>
          <cell r="L78" t="str">
            <v>APV00A</v>
          </cell>
          <cell r="M78">
            <v>315</v>
          </cell>
        </row>
        <row r="79">
          <cell r="A79">
            <v>4</v>
          </cell>
          <cell r="B79">
            <v>5210</v>
          </cell>
          <cell r="C79" t="str">
            <v>P328910:Rosenbaum, M</v>
          </cell>
          <cell r="D79">
            <v>35899</v>
          </cell>
          <cell r="F79">
            <v>1208.02</v>
          </cell>
          <cell r="H79">
            <v>49</v>
          </cell>
          <cell r="I79">
            <v>40102</v>
          </cell>
          <cell r="J79" t="str">
            <v>MSP001</v>
          </cell>
          <cell r="K79">
            <v>29</v>
          </cell>
          <cell r="L79" t="str">
            <v>APV00A</v>
          </cell>
          <cell r="M79">
            <v>416</v>
          </cell>
        </row>
        <row r="80">
          <cell r="A80">
            <v>5</v>
          </cell>
          <cell r="B80">
            <v>5210</v>
          </cell>
          <cell r="C80" t="str">
            <v>P328910:Rosenbaum, M</v>
          </cell>
          <cell r="D80">
            <v>35923</v>
          </cell>
          <cell r="F80">
            <v>2517.4299999999998</v>
          </cell>
          <cell r="H80">
            <v>49</v>
          </cell>
          <cell r="I80">
            <v>35915</v>
          </cell>
          <cell r="J80" t="str">
            <v>RLT003</v>
          </cell>
          <cell r="K80">
            <v>29</v>
          </cell>
          <cell r="L80" t="str">
            <v>APV00A</v>
          </cell>
          <cell r="M80">
            <v>509</v>
          </cell>
        </row>
        <row r="81">
          <cell r="A81">
            <v>6</v>
          </cell>
          <cell r="B81">
            <v>5210</v>
          </cell>
          <cell r="C81" t="str">
            <v>P328910:Rosenbaum, M</v>
          </cell>
          <cell r="D81">
            <v>35969</v>
          </cell>
          <cell r="F81">
            <v>2243.02</v>
          </cell>
          <cell r="H81">
            <v>49</v>
          </cell>
          <cell r="I81" t="str">
            <v>N-2002</v>
          </cell>
          <cell r="J81" t="str">
            <v>IEK005</v>
          </cell>
          <cell r="K81">
            <v>29</v>
          </cell>
          <cell r="L81" t="str">
            <v>APV00A</v>
          </cell>
          <cell r="M81">
            <v>624</v>
          </cell>
        </row>
        <row r="82">
          <cell r="A82">
            <v>6</v>
          </cell>
          <cell r="B82">
            <v>5210</v>
          </cell>
          <cell r="C82" t="str">
            <v>P328910:Rosenbaum, M</v>
          </cell>
          <cell r="D82">
            <v>35978</v>
          </cell>
          <cell r="F82">
            <v>2971.78</v>
          </cell>
          <cell r="H82">
            <v>49</v>
          </cell>
          <cell r="I82" t="str">
            <v>N-2002</v>
          </cell>
          <cell r="J82" t="str">
            <v>IEK004</v>
          </cell>
          <cell r="K82">
            <v>29</v>
          </cell>
          <cell r="L82" t="str">
            <v>APV02A</v>
          </cell>
          <cell r="M82">
            <v>630</v>
          </cell>
        </row>
        <row r="83">
          <cell r="A83">
            <v>6</v>
          </cell>
          <cell r="B83">
            <v>5890</v>
          </cell>
          <cell r="C83" t="str">
            <v>Project budget</v>
          </cell>
          <cell r="D83">
            <v>35965</v>
          </cell>
          <cell r="E83">
            <v>34000000</v>
          </cell>
          <cell r="H83">
            <v>20</v>
          </cell>
          <cell r="L83" t="str">
            <v>BUX006</v>
          </cell>
          <cell r="M83">
            <v>620</v>
          </cell>
        </row>
        <row r="84">
          <cell r="A84">
            <v>5</v>
          </cell>
          <cell r="B84">
            <v>6500</v>
          </cell>
          <cell r="C84" t="str">
            <v>KEMENY/TENNIS TRAN</v>
          </cell>
          <cell r="D84">
            <v>35942</v>
          </cell>
          <cell r="F84">
            <v>580.33000000000004</v>
          </cell>
          <cell r="H84">
            <v>60</v>
          </cell>
          <cell r="K84">
            <v>774711</v>
          </cell>
          <cell r="L84" t="str">
            <v>JMX009</v>
          </cell>
          <cell r="M84">
            <v>528</v>
          </cell>
        </row>
        <row r="85">
          <cell r="A85">
            <v>2</v>
          </cell>
          <cell r="B85">
            <v>6510</v>
          </cell>
          <cell r="C85" t="str">
            <v>Labr:Kemeny Math Bui</v>
          </cell>
          <cell r="D85">
            <v>35853</v>
          </cell>
          <cell r="F85">
            <v>827.82</v>
          </cell>
          <cell r="H85">
            <v>60</v>
          </cell>
          <cell r="I85" t="str">
            <v>W02</v>
          </cell>
          <cell r="J85">
            <v>99526</v>
          </cell>
          <cell r="K85">
            <v>12344</v>
          </cell>
          <cell r="L85" t="str">
            <v>JME993</v>
          </cell>
          <cell r="M85">
            <v>228</v>
          </cell>
        </row>
        <row r="86">
          <cell r="A86">
            <v>3</v>
          </cell>
          <cell r="B86">
            <v>6510</v>
          </cell>
          <cell r="C86" t="str">
            <v>Labr:Kemeny Math Bui</v>
          </cell>
          <cell r="D86">
            <v>35884</v>
          </cell>
          <cell r="F86">
            <v>1056.17</v>
          </cell>
          <cell r="H86">
            <v>60</v>
          </cell>
          <cell r="I86" t="str">
            <v>W02</v>
          </cell>
          <cell r="J86">
            <v>99526</v>
          </cell>
          <cell r="K86">
            <v>12344</v>
          </cell>
          <cell r="L86" t="str">
            <v>JME993</v>
          </cell>
          <cell r="M86">
            <v>331</v>
          </cell>
        </row>
        <row r="87">
          <cell r="A87">
            <v>4</v>
          </cell>
          <cell r="B87">
            <v>6510</v>
          </cell>
          <cell r="C87" t="str">
            <v>Labr:Kemeny Math Bui</v>
          </cell>
          <cell r="D87">
            <v>35914</v>
          </cell>
          <cell r="F87">
            <v>1484.35</v>
          </cell>
          <cell r="H87">
            <v>60</v>
          </cell>
          <cell r="I87" t="str">
            <v>W02</v>
          </cell>
          <cell r="J87">
            <v>99526</v>
          </cell>
          <cell r="K87">
            <v>12344</v>
          </cell>
          <cell r="L87" t="str">
            <v>JME993</v>
          </cell>
          <cell r="M87">
            <v>430</v>
          </cell>
        </row>
        <row r="88">
          <cell r="A88">
            <v>5</v>
          </cell>
          <cell r="B88">
            <v>6510</v>
          </cell>
          <cell r="C88" t="str">
            <v>Labr:Kemeny Math Bui</v>
          </cell>
          <cell r="D88">
            <v>35945</v>
          </cell>
          <cell r="F88">
            <v>1627.07</v>
          </cell>
          <cell r="H88">
            <v>60</v>
          </cell>
          <cell r="I88" t="str">
            <v>W02</v>
          </cell>
          <cell r="J88">
            <v>99526</v>
          </cell>
          <cell r="K88">
            <v>12344</v>
          </cell>
          <cell r="L88" t="str">
            <v>JME993</v>
          </cell>
          <cell r="M88">
            <v>531</v>
          </cell>
        </row>
        <row r="89">
          <cell r="A89">
            <v>6</v>
          </cell>
          <cell r="B89">
            <v>6510</v>
          </cell>
          <cell r="C89" t="str">
            <v>Labr:Kemeny Math Bui</v>
          </cell>
          <cell r="D89">
            <v>35975</v>
          </cell>
          <cell r="F89">
            <v>1370.18</v>
          </cell>
          <cell r="H89">
            <v>60</v>
          </cell>
          <cell r="I89" t="str">
            <v>W02</v>
          </cell>
          <cell r="J89">
            <v>99526</v>
          </cell>
          <cell r="K89">
            <v>12344</v>
          </cell>
          <cell r="L89" t="str">
            <v>JME993</v>
          </cell>
          <cell r="M89">
            <v>630</v>
          </cell>
        </row>
        <row r="90">
          <cell r="A90">
            <v>2</v>
          </cell>
          <cell r="B90">
            <v>6640</v>
          </cell>
          <cell r="C90" t="str">
            <v>328901:Bruner/Cott &amp;</v>
          </cell>
          <cell r="D90">
            <v>35836</v>
          </cell>
          <cell r="F90">
            <v>3.28</v>
          </cell>
          <cell r="H90">
            <v>49</v>
          </cell>
          <cell r="I90">
            <v>101081</v>
          </cell>
          <cell r="J90" t="str">
            <v>MSP003</v>
          </cell>
          <cell r="K90">
            <v>29</v>
          </cell>
          <cell r="L90" t="str">
            <v>APV00A</v>
          </cell>
          <cell r="M90">
            <v>211</v>
          </cell>
        </row>
        <row r="91">
          <cell r="A91">
            <v>2</v>
          </cell>
          <cell r="B91">
            <v>6640</v>
          </cell>
          <cell r="C91" t="str">
            <v>328901:Bruner/Cott &amp;</v>
          </cell>
          <cell r="D91">
            <v>35836</v>
          </cell>
          <cell r="F91">
            <v>15.4</v>
          </cell>
          <cell r="H91">
            <v>49</v>
          </cell>
          <cell r="I91">
            <v>201063</v>
          </cell>
          <cell r="J91" t="str">
            <v>MSP004</v>
          </cell>
          <cell r="K91">
            <v>29</v>
          </cell>
          <cell r="L91" t="str">
            <v>APV00A</v>
          </cell>
          <cell r="M91">
            <v>211</v>
          </cell>
        </row>
        <row r="92">
          <cell r="A92">
            <v>2</v>
          </cell>
          <cell r="B92">
            <v>6640</v>
          </cell>
          <cell r="C92" t="str">
            <v>328901:Bruner/Cott &amp;</v>
          </cell>
          <cell r="D92">
            <v>35836</v>
          </cell>
          <cell r="F92">
            <v>55.15</v>
          </cell>
          <cell r="H92">
            <v>49</v>
          </cell>
          <cell r="I92">
            <v>201069</v>
          </cell>
          <cell r="J92" t="str">
            <v>MSP004</v>
          </cell>
          <cell r="K92">
            <v>29</v>
          </cell>
          <cell r="L92" t="str">
            <v>APV00A</v>
          </cell>
          <cell r="M92">
            <v>211</v>
          </cell>
        </row>
        <row r="93">
          <cell r="A93">
            <v>2</v>
          </cell>
          <cell r="B93">
            <v>6640</v>
          </cell>
          <cell r="C93" t="str">
            <v>328901:Bruner/Cott &amp;</v>
          </cell>
          <cell r="D93">
            <v>35836</v>
          </cell>
          <cell r="F93">
            <v>122.48</v>
          </cell>
          <cell r="H93">
            <v>49</v>
          </cell>
          <cell r="I93">
            <v>101085</v>
          </cell>
          <cell r="J93" t="str">
            <v>MSP004</v>
          </cell>
          <cell r="K93">
            <v>29</v>
          </cell>
          <cell r="L93" t="str">
            <v>APV00A</v>
          </cell>
          <cell r="M93">
            <v>211</v>
          </cell>
        </row>
        <row r="94">
          <cell r="A94">
            <v>2</v>
          </cell>
          <cell r="B94">
            <v>6640</v>
          </cell>
          <cell r="C94" t="str">
            <v>328901:Bruner/Cott &amp;</v>
          </cell>
          <cell r="D94">
            <v>35836</v>
          </cell>
          <cell r="F94">
            <v>145</v>
          </cell>
          <cell r="H94">
            <v>49</v>
          </cell>
          <cell r="I94">
            <v>201039</v>
          </cell>
          <cell r="J94" t="str">
            <v>MSP003</v>
          </cell>
          <cell r="K94">
            <v>29</v>
          </cell>
          <cell r="L94" t="str">
            <v>APV00A</v>
          </cell>
          <cell r="M94">
            <v>211</v>
          </cell>
        </row>
        <row r="95">
          <cell r="A95">
            <v>2</v>
          </cell>
          <cell r="B95">
            <v>6640</v>
          </cell>
          <cell r="C95" t="str">
            <v>328901:Bruner/Cott &amp;</v>
          </cell>
          <cell r="D95">
            <v>35836</v>
          </cell>
          <cell r="F95">
            <v>586.66</v>
          </cell>
          <cell r="H95">
            <v>49</v>
          </cell>
          <cell r="I95">
            <v>101087</v>
          </cell>
          <cell r="J95" t="str">
            <v>MSP003</v>
          </cell>
          <cell r="K95">
            <v>29</v>
          </cell>
          <cell r="L95" t="str">
            <v>APV00A</v>
          </cell>
          <cell r="M95">
            <v>211</v>
          </cell>
        </row>
        <row r="96">
          <cell r="A96">
            <v>2</v>
          </cell>
          <cell r="B96">
            <v>6640</v>
          </cell>
          <cell r="C96" t="str">
            <v>328901:Bruner/Cott &amp;</v>
          </cell>
          <cell r="D96">
            <v>35836</v>
          </cell>
          <cell r="F96">
            <v>788.34</v>
          </cell>
          <cell r="H96">
            <v>49</v>
          </cell>
          <cell r="I96">
            <v>101078</v>
          </cell>
          <cell r="J96" t="str">
            <v>MSP003</v>
          </cell>
          <cell r="K96">
            <v>29</v>
          </cell>
          <cell r="L96" t="str">
            <v>APV00A</v>
          </cell>
          <cell r="M96">
            <v>211</v>
          </cell>
        </row>
        <row r="97">
          <cell r="A97">
            <v>2</v>
          </cell>
          <cell r="B97">
            <v>6640</v>
          </cell>
          <cell r="C97" t="str">
            <v>328901:Bruner/Cott &amp;</v>
          </cell>
          <cell r="D97">
            <v>35836</v>
          </cell>
          <cell r="F97">
            <v>1122.7</v>
          </cell>
          <cell r="H97">
            <v>49</v>
          </cell>
          <cell r="I97">
            <v>101080</v>
          </cell>
          <cell r="J97" t="str">
            <v>MSP004</v>
          </cell>
          <cell r="K97">
            <v>29</v>
          </cell>
          <cell r="L97" t="str">
            <v>APV00A</v>
          </cell>
          <cell r="M97">
            <v>211</v>
          </cell>
        </row>
        <row r="98">
          <cell r="A98">
            <v>2</v>
          </cell>
          <cell r="B98">
            <v>6640</v>
          </cell>
          <cell r="C98" t="str">
            <v>328901:Bruner/Cott &amp;</v>
          </cell>
          <cell r="D98">
            <v>35836</v>
          </cell>
          <cell r="F98">
            <v>1263.1600000000001</v>
          </cell>
          <cell r="H98">
            <v>49</v>
          </cell>
          <cell r="I98">
            <v>201062</v>
          </cell>
          <cell r="J98" t="str">
            <v>MSP003</v>
          </cell>
          <cell r="K98">
            <v>29</v>
          </cell>
          <cell r="L98" t="str">
            <v>APV00A</v>
          </cell>
          <cell r="M98">
            <v>211</v>
          </cell>
        </row>
        <row r="99">
          <cell r="A99">
            <v>2</v>
          </cell>
          <cell r="B99">
            <v>6640</v>
          </cell>
          <cell r="C99" t="str">
            <v>328901:Bruner/Cott &amp;</v>
          </cell>
          <cell r="D99">
            <v>35836</v>
          </cell>
          <cell r="F99">
            <v>2532.5</v>
          </cell>
          <cell r="H99">
            <v>49</v>
          </cell>
          <cell r="I99">
            <v>201041</v>
          </cell>
          <cell r="J99" t="str">
            <v>MSP003</v>
          </cell>
          <cell r="K99">
            <v>29</v>
          </cell>
          <cell r="L99" t="str">
            <v>APV00A</v>
          </cell>
          <cell r="M99">
            <v>211</v>
          </cell>
        </row>
        <row r="100">
          <cell r="A100">
            <v>2</v>
          </cell>
          <cell r="B100">
            <v>6640</v>
          </cell>
          <cell r="C100" t="str">
            <v>328906:Bruner/Cott &amp;</v>
          </cell>
          <cell r="D100">
            <v>35836</v>
          </cell>
          <cell r="F100">
            <v>618.30999999999995</v>
          </cell>
          <cell r="H100">
            <v>49</v>
          </cell>
          <cell r="I100">
            <v>101082</v>
          </cell>
          <cell r="J100" t="str">
            <v>MSP003</v>
          </cell>
          <cell r="K100">
            <v>29</v>
          </cell>
          <cell r="L100" t="str">
            <v>APV00A</v>
          </cell>
          <cell r="M100">
            <v>211</v>
          </cell>
        </row>
        <row r="101">
          <cell r="A101">
            <v>2</v>
          </cell>
          <cell r="B101">
            <v>6640</v>
          </cell>
          <cell r="C101" t="str">
            <v>328906:Bruner/Cott &amp;</v>
          </cell>
          <cell r="D101">
            <v>35836</v>
          </cell>
          <cell r="F101">
            <v>1214.29</v>
          </cell>
          <cell r="H101">
            <v>49</v>
          </cell>
          <cell r="I101">
            <v>201064</v>
          </cell>
          <cell r="J101" t="str">
            <v>MSP004</v>
          </cell>
          <cell r="K101">
            <v>29</v>
          </cell>
          <cell r="L101" t="str">
            <v>APV00A</v>
          </cell>
          <cell r="M101">
            <v>211</v>
          </cell>
        </row>
        <row r="102">
          <cell r="A102">
            <v>2</v>
          </cell>
          <cell r="B102">
            <v>6640</v>
          </cell>
          <cell r="C102" t="str">
            <v>328906:Bruner/Cott &amp;</v>
          </cell>
          <cell r="D102">
            <v>35836</v>
          </cell>
          <cell r="F102">
            <v>10030.129999999999</v>
          </cell>
          <cell r="H102">
            <v>49</v>
          </cell>
          <cell r="I102">
            <v>201065</v>
          </cell>
          <cell r="J102" t="str">
            <v>MSP004</v>
          </cell>
          <cell r="K102">
            <v>29</v>
          </cell>
          <cell r="L102" t="str">
            <v>APV00A</v>
          </cell>
          <cell r="M102">
            <v>211</v>
          </cell>
        </row>
        <row r="103">
          <cell r="A103">
            <v>2</v>
          </cell>
          <cell r="B103">
            <v>6640</v>
          </cell>
          <cell r="C103" t="str">
            <v>328906:Bruner/Cott &amp;</v>
          </cell>
          <cell r="D103">
            <v>35836</v>
          </cell>
          <cell r="F103">
            <v>88000</v>
          </cell>
          <cell r="H103">
            <v>49</v>
          </cell>
          <cell r="I103">
            <v>201018</v>
          </cell>
          <cell r="J103" t="str">
            <v>JBC001</v>
          </cell>
          <cell r="K103">
            <v>29</v>
          </cell>
          <cell r="L103" t="str">
            <v>APV00A</v>
          </cell>
          <cell r="M103">
            <v>211</v>
          </cell>
        </row>
        <row r="104">
          <cell r="A104">
            <v>2</v>
          </cell>
          <cell r="B104">
            <v>6640</v>
          </cell>
          <cell r="C104" t="str">
            <v>328957:Moore Ruble Y</v>
          </cell>
          <cell r="D104">
            <v>35836</v>
          </cell>
          <cell r="F104">
            <v>340.84</v>
          </cell>
          <cell r="H104">
            <v>49</v>
          </cell>
          <cell r="I104" t="str">
            <v>0101AS</v>
          </cell>
          <cell r="J104" t="str">
            <v>MSP004</v>
          </cell>
          <cell r="K104">
            <v>29</v>
          </cell>
          <cell r="L104" t="str">
            <v>APV00A</v>
          </cell>
          <cell r="M104">
            <v>211</v>
          </cell>
        </row>
        <row r="105">
          <cell r="A105">
            <v>3</v>
          </cell>
          <cell r="B105">
            <v>6640</v>
          </cell>
          <cell r="C105" t="str">
            <v>74785:Saucier &amp; Flyn</v>
          </cell>
          <cell r="D105">
            <v>35864</v>
          </cell>
          <cell r="F105">
            <v>360</v>
          </cell>
          <cell r="H105">
            <v>49</v>
          </cell>
          <cell r="I105">
            <v>20104</v>
          </cell>
          <cell r="J105" t="str">
            <v>MSP003</v>
          </cell>
          <cell r="K105">
            <v>29</v>
          </cell>
          <cell r="L105" t="str">
            <v>APV00A</v>
          </cell>
          <cell r="M105">
            <v>311</v>
          </cell>
        </row>
        <row r="106">
          <cell r="A106">
            <v>3</v>
          </cell>
          <cell r="B106">
            <v>6640</v>
          </cell>
          <cell r="C106" t="str">
            <v>328957:Moore Ruble Y</v>
          </cell>
          <cell r="D106">
            <v>35872</v>
          </cell>
          <cell r="F106">
            <v>341.66</v>
          </cell>
          <cell r="H106">
            <v>49</v>
          </cell>
          <cell r="I106" t="str">
            <v>0201AS</v>
          </cell>
          <cell r="J106" t="str">
            <v>IEK003</v>
          </cell>
          <cell r="K106">
            <v>29</v>
          </cell>
          <cell r="L106" t="str">
            <v>APV00A</v>
          </cell>
          <cell r="M106">
            <v>319</v>
          </cell>
        </row>
        <row r="107">
          <cell r="A107">
            <v>3</v>
          </cell>
          <cell r="B107">
            <v>6640</v>
          </cell>
          <cell r="C107" t="str">
            <v>328957:Moore Ruble Y</v>
          </cell>
          <cell r="D107">
            <v>35878</v>
          </cell>
          <cell r="F107">
            <v>5092.13</v>
          </cell>
          <cell r="H107">
            <v>49</v>
          </cell>
          <cell r="I107">
            <v>20201</v>
          </cell>
          <cell r="J107" t="str">
            <v>MSP006</v>
          </cell>
          <cell r="K107">
            <v>29</v>
          </cell>
          <cell r="L107" t="str">
            <v>APV00A</v>
          </cell>
          <cell r="M107">
            <v>325</v>
          </cell>
        </row>
        <row r="108">
          <cell r="A108">
            <v>3</v>
          </cell>
          <cell r="B108">
            <v>6640</v>
          </cell>
          <cell r="C108" t="str">
            <v>328957:Moore Ruble Y</v>
          </cell>
          <cell r="D108">
            <v>35878</v>
          </cell>
          <cell r="F108">
            <v>6859.87</v>
          </cell>
          <cell r="H108">
            <v>49</v>
          </cell>
          <cell r="I108">
            <v>20101</v>
          </cell>
          <cell r="J108" t="str">
            <v>MSP006</v>
          </cell>
          <cell r="K108">
            <v>29</v>
          </cell>
          <cell r="L108" t="str">
            <v>APV00A</v>
          </cell>
          <cell r="M108">
            <v>325</v>
          </cell>
        </row>
        <row r="109">
          <cell r="A109">
            <v>3</v>
          </cell>
          <cell r="B109">
            <v>6640</v>
          </cell>
          <cell r="C109" t="str">
            <v>328901:Bruner/Cott &amp;</v>
          </cell>
          <cell r="D109">
            <v>35885</v>
          </cell>
          <cell r="F109">
            <v>83.34</v>
          </cell>
          <cell r="H109">
            <v>49</v>
          </cell>
          <cell r="I109">
            <v>202063</v>
          </cell>
          <cell r="J109" t="str">
            <v>IEK004</v>
          </cell>
          <cell r="K109">
            <v>29</v>
          </cell>
          <cell r="L109" t="str">
            <v>APV00A</v>
          </cell>
          <cell r="M109">
            <v>401</v>
          </cell>
        </row>
        <row r="110">
          <cell r="A110">
            <v>3</v>
          </cell>
          <cell r="B110">
            <v>6640</v>
          </cell>
          <cell r="C110" t="str">
            <v>328901:Bruner/Cott &amp;</v>
          </cell>
          <cell r="D110">
            <v>35885</v>
          </cell>
          <cell r="F110">
            <v>476.66</v>
          </cell>
          <cell r="H110">
            <v>49</v>
          </cell>
          <cell r="I110">
            <v>202065</v>
          </cell>
          <cell r="J110" t="str">
            <v>IEK004</v>
          </cell>
          <cell r="K110">
            <v>29</v>
          </cell>
          <cell r="L110" t="str">
            <v>APV00A</v>
          </cell>
          <cell r="M110">
            <v>401</v>
          </cell>
        </row>
        <row r="111">
          <cell r="A111">
            <v>3</v>
          </cell>
          <cell r="B111">
            <v>6640</v>
          </cell>
          <cell r="C111" t="str">
            <v>328901:Bruner/Cott &amp;</v>
          </cell>
          <cell r="D111">
            <v>35885</v>
          </cell>
          <cell r="F111">
            <v>830.28</v>
          </cell>
          <cell r="H111">
            <v>49</v>
          </cell>
          <cell r="I111">
            <v>102033</v>
          </cell>
          <cell r="J111" t="str">
            <v>IEK004</v>
          </cell>
          <cell r="K111">
            <v>29</v>
          </cell>
          <cell r="L111" t="str">
            <v>APV00A</v>
          </cell>
          <cell r="M111">
            <v>401</v>
          </cell>
        </row>
        <row r="112">
          <cell r="A112">
            <v>3</v>
          </cell>
          <cell r="B112">
            <v>6640</v>
          </cell>
          <cell r="C112" t="str">
            <v>328901:Bruner/Cott &amp;</v>
          </cell>
          <cell r="D112">
            <v>35885</v>
          </cell>
          <cell r="F112">
            <v>897.5</v>
          </cell>
          <cell r="H112">
            <v>49</v>
          </cell>
          <cell r="I112">
            <v>102052</v>
          </cell>
          <cell r="J112" t="str">
            <v>IEK004</v>
          </cell>
          <cell r="K112">
            <v>29</v>
          </cell>
          <cell r="L112" t="str">
            <v>APV00A</v>
          </cell>
          <cell r="M112">
            <v>401</v>
          </cell>
        </row>
        <row r="113">
          <cell r="A113">
            <v>3</v>
          </cell>
          <cell r="B113">
            <v>6640</v>
          </cell>
          <cell r="C113" t="str">
            <v>328901:Bruner/Cott &amp;</v>
          </cell>
          <cell r="D113">
            <v>35885</v>
          </cell>
          <cell r="F113">
            <v>1169.72</v>
          </cell>
          <cell r="H113">
            <v>49</v>
          </cell>
          <cell r="I113">
            <v>202041</v>
          </cell>
          <cell r="J113" t="str">
            <v>IEK004</v>
          </cell>
          <cell r="K113">
            <v>29</v>
          </cell>
          <cell r="L113" t="str">
            <v>APV00A</v>
          </cell>
          <cell r="M113">
            <v>401</v>
          </cell>
        </row>
        <row r="114">
          <cell r="A114">
            <v>3</v>
          </cell>
          <cell r="B114">
            <v>6640</v>
          </cell>
          <cell r="C114" t="str">
            <v>328901:Bruner/Cott &amp;</v>
          </cell>
          <cell r="D114">
            <v>35885</v>
          </cell>
          <cell r="F114">
            <v>5509.99</v>
          </cell>
          <cell r="H114">
            <v>49</v>
          </cell>
          <cell r="I114">
            <v>202042</v>
          </cell>
          <cell r="J114" t="str">
            <v>IEK004</v>
          </cell>
          <cell r="K114">
            <v>29</v>
          </cell>
          <cell r="L114" t="str">
            <v>APV00A</v>
          </cell>
          <cell r="M114">
            <v>401</v>
          </cell>
        </row>
        <row r="115">
          <cell r="A115">
            <v>3</v>
          </cell>
          <cell r="B115">
            <v>6640</v>
          </cell>
          <cell r="C115" t="str">
            <v>328906:Bruner/Cott &amp;</v>
          </cell>
          <cell r="D115">
            <v>35885</v>
          </cell>
          <cell r="F115">
            <v>7963.74</v>
          </cell>
          <cell r="H115">
            <v>49</v>
          </cell>
          <cell r="I115">
            <v>102028</v>
          </cell>
          <cell r="J115" t="str">
            <v>IEK004</v>
          </cell>
          <cell r="K115">
            <v>29</v>
          </cell>
          <cell r="L115" t="str">
            <v>APV00A</v>
          </cell>
          <cell r="M115">
            <v>401</v>
          </cell>
        </row>
        <row r="116">
          <cell r="A116">
            <v>3</v>
          </cell>
          <cell r="B116">
            <v>6640</v>
          </cell>
          <cell r="C116" t="str">
            <v>328906:Bruner/Cott &amp;</v>
          </cell>
          <cell r="D116">
            <v>35885</v>
          </cell>
          <cell r="F116">
            <v>110000</v>
          </cell>
          <cell r="H116">
            <v>49</v>
          </cell>
          <cell r="I116">
            <v>102043</v>
          </cell>
          <cell r="J116" t="str">
            <v>JBC001</v>
          </cell>
          <cell r="K116">
            <v>29</v>
          </cell>
          <cell r="L116" t="str">
            <v>APV00A</v>
          </cell>
          <cell r="M116">
            <v>401</v>
          </cell>
        </row>
        <row r="117">
          <cell r="A117">
            <v>3</v>
          </cell>
          <cell r="B117">
            <v>6640</v>
          </cell>
          <cell r="C117" t="str">
            <v>328906:Bruner/Cott &amp;</v>
          </cell>
          <cell r="D117">
            <v>35885</v>
          </cell>
          <cell r="F117">
            <v>110000</v>
          </cell>
          <cell r="H117">
            <v>49</v>
          </cell>
          <cell r="I117">
            <v>202072</v>
          </cell>
          <cell r="J117" t="str">
            <v>JBC001</v>
          </cell>
          <cell r="K117">
            <v>29</v>
          </cell>
          <cell r="L117" t="str">
            <v>APV00A</v>
          </cell>
          <cell r="M117">
            <v>401</v>
          </cell>
        </row>
        <row r="118">
          <cell r="A118">
            <v>4</v>
          </cell>
          <cell r="B118">
            <v>6640</v>
          </cell>
          <cell r="C118" t="str">
            <v>P328957:Moore Ruble</v>
          </cell>
          <cell r="D118">
            <v>35907</v>
          </cell>
          <cell r="F118">
            <v>3494.93</v>
          </cell>
          <cell r="H118">
            <v>49</v>
          </cell>
          <cell r="I118">
            <v>20301</v>
          </cell>
          <cell r="J118" t="str">
            <v>RLT003</v>
          </cell>
          <cell r="K118">
            <v>29</v>
          </cell>
          <cell r="L118" t="str">
            <v>APV00A</v>
          </cell>
          <cell r="M118">
            <v>424</v>
          </cell>
        </row>
        <row r="119">
          <cell r="A119">
            <v>4</v>
          </cell>
          <cell r="B119">
            <v>6640</v>
          </cell>
          <cell r="C119" t="str">
            <v>328957:Moore Ruble Y</v>
          </cell>
          <cell r="D119">
            <v>35917</v>
          </cell>
          <cell r="F119">
            <v>1064.98</v>
          </cell>
          <cell r="H119">
            <v>49</v>
          </cell>
          <cell r="I119">
            <v>20401</v>
          </cell>
          <cell r="J119" t="str">
            <v>RLT001</v>
          </cell>
          <cell r="K119">
            <v>29</v>
          </cell>
          <cell r="L119" t="str">
            <v>APV00A</v>
          </cell>
          <cell r="M119">
            <v>503</v>
          </cell>
        </row>
        <row r="120">
          <cell r="A120">
            <v>5</v>
          </cell>
          <cell r="B120">
            <v>6640</v>
          </cell>
          <cell r="C120" t="str">
            <v>74785:Saucier &amp; Flyn</v>
          </cell>
          <cell r="D120">
            <v>35924</v>
          </cell>
          <cell r="F120">
            <v>1154.0899999999999</v>
          </cell>
          <cell r="H120">
            <v>49</v>
          </cell>
          <cell r="I120">
            <v>30203</v>
          </cell>
          <cell r="J120" t="str">
            <v>IEK001</v>
          </cell>
          <cell r="K120">
            <v>29</v>
          </cell>
          <cell r="L120" t="str">
            <v>APV00A</v>
          </cell>
          <cell r="M120">
            <v>510</v>
          </cell>
        </row>
        <row r="121">
          <cell r="A121">
            <v>5</v>
          </cell>
          <cell r="B121">
            <v>6640</v>
          </cell>
          <cell r="C121" t="str">
            <v>328901:Bruner/Cott &amp;</v>
          </cell>
          <cell r="D121">
            <v>35929</v>
          </cell>
          <cell r="F121">
            <v>11749.36</v>
          </cell>
          <cell r="H121">
            <v>49</v>
          </cell>
          <cell r="I121">
            <v>302071</v>
          </cell>
          <cell r="J121" t="str">
            <v>JBC001</v>
          </cell>
          <cell r="K121">
            <v>29</v>
          </cell>
          <cell r="L121" t="str">
            <v>APV00A</v>
          </cell>
          <cell r="M121">
            <v>515</v>
          </cell>
        </row>
        <row r="122">
          <cell r="A122">
            <v>5</v>
          </cell>
          <cell r="B122">
            <v>6640</v>
          </cell>
          <cell r="C122" t="str">
            <v>328906:Bruner/Cott &amp;</v>
          </cell>
          <cell r="D122">
            <v>35929</v>
          </cell>
          <cell r="F122">
            <v>44000</v>
          </cell>
          <cell r="H122">
            <v>49</v>
          </cell>
          <cell r="I122">
            <v>302087</v>
          </cell>
          <cell r="J122" t="str">
            <v>JBC001</v>
          </cell>
          <cell r="K122">
            <v>29</v>
          </cell>
          <cell r="L122" t="str">
            <v>APV00A</v>
          </cell>
          <cell r="M122">
            <v>515</v>
          </cell>
        </row>
        <row r="123">
          <cell r="A123">
            <v>5</v>
          </cell>
          <cell r="B123">
            <v>6640</v>
          </cell>
          <cell r="C123" t="str">
            <v>328901:Bruner/Cott &amp;</v>
          </cell>
          <cell r="D123">
            <v>35931</v>
          </cell>
          <cell r="F123">
            <v>55.66</v>
          </cell>
          <cell r="H123">
            <v>49</v>
          </cell>
          <cell r="I123" t="str">
            <v>01080A</v>
          </cell>
          <cell r="J123" t="str">
            <v>MSP003</v>
          </cell>
          <cell r="K123">
            <v>29</v>
          </cell>
          <cell r="L123" t="str">
            <v>APV00A</v>
          </cell>
          <cell r="M123">
            <v>517</v>
          </cell>
        </row>
        <row r="124">
          <cell r="A124">
            <v>5</v>
          </cell>
          <cell r="B124">
            <v>6640</v>
          </cell>
          <cell r="C124" t="str">
            <v>328901:Bruner/Cott &amp;</v>
          </cell>
          <cell r="D124">
            <v>35931</v>
          </cell>
          <cell r="F124">
            <v>447.5</v>
          </cell>
          <cell r="H124">
            <v>49</v>
          </cell>
          <cell r="I124">
            <v>302081</v>
          </cell>
          <cell r="J124" t="str">
            <v>MSP003</v>
          </cell>
          <cell r="K124">
            <v>29</v>
          </cell>
          <cell r="L124" t="str">
            <v>APV00A</v>
          </cell>
          <cell r="M124">
            <v>517</v>
          </cell>
        </row>
        <row r="125">
          <cell r="A125">
            <v>5</v>
          </cell>
          <cell r="B125">
            <v>6640</v>
          </cell>
          <cell r="C125" t="str">
            <v>328901:Bruner/Cott &amp;</v>
          </cell>
          <cell r="D125">
            <v>35931</v>
          </cell>
          <cell r="F125">
            <v>936.84</v>
          </cell>
          <cell r="H125">
            <v>49</v>
          </cell>
          <cell r="I125">
            <v>302070</v>
          </cell>
          <cell r="J125" t="str">
            <v>MSP003</v>
          </cell>
          <cell r="K125">
            <v>29</v>
          </cell>
          <cell r="L125" t="str">
            <v>APV00A</v>
          </cell>
          <cell r="M125">
            <v>517</v>
          </cell>
        </row>
        <row r="126">
          <cell r="A126">
            <v>5</v>
          </cell>
          <cell r="B126">
            <v>6640</v>
          </cell>
          <cell r="C126" t="str">
            <v>328901:Bruner/Cott &amp;</v>
          </cell>
          <cell r="D126">
            <v>35931</v>
          </cell>
          <cell r="F126">
            <v>2081.3000000000002</v>
          </cell>
          <cell r="H126">
            <v>49</v>
          </cell>
          <cell r="I126">
            <v>302072</v>
          </cell>
          <cell r="J126" t="str">
            <v>MSP003</v>
          </cell>
          <cell r="K126">
            <v>29</v>
          </cell>
          <cell r="L126" t="str">
            <v>APV00A</v>
          </cell>
          <cell r="M126">
            <v>517</v>
          </cell>
        </row>
        <row r="127">
          <cell r="A127">
            <v>5</v>
          </cell>
          <cell r="B127">
            <v>6640</v>
          </cell>
          <cell r="C127" t="str">
            <v>328901:Bruner/Cott &amp;</v>
          </cell>
          <cell r="D127">
            <v>35931</v>
          </cell>
          <cell r="F127">
            <v>3737.5</v>
          </cell>
          <cell r="H127">
            <v>49</v>
          </cell>
          <cell r="I127">
            <v>302079</v>
          </cell>
          <cell r="J127" t="str">
            <v>MSP003</v>
          </cell>
          <cell r="K127">
            <v>29</v>
          </cell>
          <cell r="L127" t="str">
            <v>APV00A</v>
          </cell>
          <cell r="M127">
            <v>517</v>
          </cell>
        </row>
        <row r="128">
          <cell r="A128">
            <v>5</v>
          </cell>
          <cell r="B128">
            <v>6640</v>
          </cell>
          <cell r="C128" t="str">
            <v>328906:Bruner/Cott &amp;</v>
          </cell>
          <cell r="D128">
            <v>35938</v>
          </cell>
          <cell r="F128">
            <v>88000</v>
          </cell>
          <cell r="H128">
            <v>49</v>
          </cell>
          <cell r="I128">
            <v>402058</v>
          </cell>
          <cell r="J128" t="str">
            <v>JBC002</v>
          </cell>
          <cell r="K128">
            <v>29</v>
          </cell>
          <cell r="L128" t="str">
            <v>APV00A</v>
          </cell>
          <cell r="M128">
            <v>524</v>
          </cell>
        </row>
        <row r="129">
          <cell r="A129">
            <v>5</v>
          </cell>
          <cell r="B129">
            <v>6640</v>
          </cell>
          <cell r="C129" t="str">
            <v>328901:Bruner/Cott &amp;</v>
          </cell>
          <cell r="D129">
            <v>35943</v>
          </cell>
          <cell r="F129">
            <v>481.66</v>
          </cell>
          <cell r="H129">
            <v>49</v>
          </cell>
          <cell r="I129">
            <v>402082</v>
          </cell>
          <cell r="J129" t="str">
            <v>RLT008</v>
          </cell>
          <cell r="K129">
            <v>29</v>
          </cell>
          <cell r="L129" t="str">
            <v>APV00A</v>
          </cell>
          <cell r="M129">
            <v>529</v>
          </cell>
        </row>
        <row r="130">
          <cell r="A130">
            <v>5</v>
          </cell>
          <cell r="B130">
            <v>6640</v>
          </cell>
          <cell r="C130" t="str">
            <v>328901:Bruner/Cott &amp;</v>
          </cell>
          <cell r="D130">
            <v>35943</v>
          </cell>
          <cell r="F130">
            <v>500</v>
          </cell>
          <cell r="H130">
            <v>49</v>
          </cell>
          <cell r="I130">
            <v>402084</v>
          </cell>
          <cell r="J130" t="str">
            <v>RLT008</v>
          </cell>
          <cell r="K130">
            <v>29</v>
          </cell>
          <cell r="L130" t="str">
            <v>APV00A</v>
          </cell>
          <cell r="M130">
            <v>529</v>
          </cell>
        </row>
        <row r="131">
          <cell r="A131">
            <v>5</v>
          </cell>
          <cell r="B131">
            <v>6640</v>
          </cell>
          <cell r="C131" t="str">
            <v>328901:Bruner/Cott &amp;</v>
          </cell>
          <cell r="D131">
            <v>35943</v>
          </cell>
          <cell r="F131">
            <v>1254.81</v>
          </cell>
          <cell r="H131">
            <v>49</v>
          </cell>
          <cell r="I131">
            <v>402049</v>
          </cell>
          <cell r="J131" t="str">
            <v>RLT008</v>
          </cell>
          <cell r="K131">
            <v>29</v>
          </cell>
          <cell r="L131" t="str">
            <v>APV00A</v>
          </cell>
          <cell r="M131">
            <v>529</v>
          </cell>
        </row>
        <row r="132">
          <cell r="A132">
            <v>5</v>
          </cell>
          <cell r="B132">
            <v>6640</v>
          </cell>
          <cell r="C132" t="str">
            <v>328901:Bruner/Cott &amp;</v>
          </cell>
          <cell r="D132">
            <v>35943</v>
          </cell>
          <cell r="F132">
            <v>4873.8900000000003</v>
          </cell>
          <cell r="H132">
            <v>49</v>
          </cell>
          <cell r="I132">
            <v>402050</v>
          </cell>
          <cell r="J132" t="str">
            <v>RLT008</v>
          </cell>
          <cell r="K132">
            <v>29</v>
          </cell>
          <cell r="L132" t="str">
            <v>APV00A</v>
          </cell>
          <cell r="M132">
            <v>529</v>
          </cell>
        </row>
        <row r="133">
          <cell r="A133">
            <v>5</v>
          </cell>
          <cell r="B133">
            <v>6640</v>
          </cell>
          <cell r="C133" t="str">
            <v>328906:Bruner/Cott &amp;</v>
          </cell>
          <cell r="D133">
            <v>35943</v>
          </cell>
          <cell r="F133">
            <v>20.09</v>
          </cell>
          <cell r="H133">
            <v>49</v>
          </cell>
          <cell r="I133">
            <v>402046</v>
          </cell>
          <cell r="J133" t="str">
            <v>RLT008</v>
          </cell>
          <cell r="K133">
            <v>29</v>
          </cell>
          <cell r="L133" t="str">
            <v>APV00A</v>
          </cell>
          <cell r="M133">
            <v>529</v>
          </cell>
        </row>
        <row r="134">
          <cell r="A134">
            <v>5</v>
          </cell>
          <cell r="B134">
            <v>6640</v>
          </cell>
          <cell r="C134" t="str">
            <v>328906:Bruner/Cott &amp;</v>
          </cell>
          <cell r="D134">
            <v>35943</v>
          </cell>
          <cell r="F134">
            <v>4227.09</v>
          </cell>
          <cell r="H134">
            <v>49</v>
          </cell>
          <cell r="I134" t="str">
            <v>02050b</v>
          </cell>
          <cell r="J134" t="str">
            <v>RLT008</v>
          </cell>
          <cell r="K134">
            <v>29</v>
          </cell>
          <cell r="L134" t="str">
            <v>APV00A</v>
          </cell>
          <cell r="M134">
            <v>529</v>
          </cell>
        </row>
        <row r="135">
          <cell r="A135">
            <v>6</v>
          </cell>
          <cell r="B135">
            <v>6640</v>
          </cell>
          <cell r="C135" t="str">
            <v>328901:Bruner/Cott &amp;</v>
          </cell>
          <cell r="D135">
            <v>35971</v>
          </cell>
          <cell r="F135">
            <v>280.99</v>
          </cell>
          <cell r="H135">
            <v>49</v>
          </cell>
          <cell r="I135">
            <v>502042</v>
          </cell>
          <cell r="J135" t="str">
            <v>IEK002</v>
          </cell>
          <cell r="K135">
            <v>29</v>
          </cell>
          <cell r="L135" t="str">
            <v>APV00A</v>
          </cell>
          <cell r="M135">
            <v>626</v>
          </cell>
        </row>
        <row r="136">
          <cell r="A136">
            <v>6</v>
          </cell>
          <cell r="B136">
            <v>6640</v>
          </cell>
          <cell r="C136" t="str">
            <v>328901:Bruner/Cott &amp;</v>
          </cell>
          <cell r="D136">
            <v>35971</v>
          </cell>
          <cell r="F136">
            <v>787.5</v>
          </cell>
          <cell r="H136">
            <v>49</v>
          </cell>
          <cell r="I136">
            <v>502072</v>
          </cell>
          <cell r="J136" t="str">
            <v>IEK002</v>
          </cell>
          <cell r="K136">
            <v>29</v>
          </cell>
          <cell r="L136" t="str">
            <v>APV00A</v>
          </cell>
          <cell r="M136">
            <v>626</v>
          </cell>
        </row>
        <row r="137">
          <cell r="A137">
            <v>6</v>
          </cell>
          <cell r="B137">
            <v>6640</v>
          </cell>
          <cell r="C137" t="str">
            <v>328901:Bruner/Cott &amp;</v>
          </cell>
          <cell r="D137">
            <v>35971</v>
          </cell>
          <cell r="F137">
            <v>1664.08</v>
          </cell>
          <cell r="H137">
            <v>49</v>
          </cell>
          <cell r="I137">
            <v>502074</v>
          </cell>
          <cell r="J137" t="str">
            <v>IEK002</v>
          </cell>
          <cell r="K137">
            <v>29</v>
          </cell>
          <cell r="L137" t="str">
            <v>APV00A</v>
          </cell>
          <cell r="M137">
            <v>626</v>
          </cell>
        </row>
        <row r="138">
          <cell r="A138">
            <v>6</v>
          </cell>
          <cell r="B138">
            <v>6640</v>
          </cell>
          <cell r="C138" t="str">
            <v>328901:Bruner/Cott &amp;</v>
          </cell>
          <cell r="D138">
            <v>35971</v>
          </cell>
          <cell r="F138">
            <v>13121.66</v>
          </cell>
          <cell r="H138">
            <v>49</v>
          </cell>
          <cell r="I138">
            <v>502064</v>
          </cell>
          <cell r="J138" t="str">
            <v>JBC001</v>
          </cell>
          <cell r="K138">
            <v>29</v>
          </cell>
          <cell r="L138" t="str">
            <v>APV00A</v>
          </cell>
          <cell r="M138">
            <v>626</v>
          </cell>
        </row>
        <row r="139">
          <cell r="A139">
            <v>6</v>
          </cell>
          <cell r="B139">
            <v>6640</v>
          </cell>
          <cell r="C139" t="str">
            <v>328906:Bruner/Cott &amp;</v>
          </cell>
          <cell r="D139">
            <v>35971</v>
          </cell>
          <cell r="F139">
            <v>88000</v>
          </cell>
          <cell r="H139">
            <v>49</v>
          </cell>
          <cell r="I139">
            <v>502052</v>
          </cell>
          <cell r="J139" t="str">
            <v>JBC001</v>
          </cell>
          <cell r="K139">
            <v>29</v>
          </cell>
          <cell r="L139" t="str">
            <v>APV00A</v>
          </cell>
          <cell r="M139">
            <v>626</v>
          </cell>
        </row>
        <row r="140">
          <cell r="A140">
            <v>6</v>
          </cell>
          <cell r="B140">
            <v>6640</v>
          </cell>
          <cell r="C140" t="str">
            <v>328957:Moore Ruble Y</v>
          </cell>
          <cell r="D140">
            <v>35971</v>
          </cell>
          <cell r="F140">
            <v>956.65</v>
          </cell>
          <cell r="H140">
            <v>49</v>
          </cell>
          <cell r="I140">
            <v>20601</v>
          </cell>
          <cell r="J140" t="str">
            <v>IEK002</v>
          </cell>
          <cell r="K140">
            <v>29</v>
          </cell>
          <cell r="L140" t="str">
            <v>APV00A</v>
          </cell>
          <cell r="M140">
            <v>626</v>
          </cell>
        </row>
        <row r="141">
          <cell r="A141">
            <v>6</v>
          </cell>
          <cell r="B141">
            <v>6640</v>
          </cell>
          <cell r="C141" t="str">
            <v>328957:Moore Ruble Y</v>
          </cell>
          <cell r="D141">
            <v>35971</v>
          </cell>
          <cell r="F141">
            <v>1004.98</v>
          </cell>
          <cell r="H141">
            <v>49</v>
          </cell>
          <cell r="I141">
            <v>20501</v>
          </cell>
          <cell r="J141" t="str">
            <v>IEK002</v>
          </cell>
          <cell r="K141">
            <v>29</v>
          </cell>
          <cell r="L141" t="str">
            <v>APV00A</v>
          </cell>
          <cell r="M141">
            <v>626</v>
          </cell>
        </row>
        <row r="142">
          <cell r="A142">
            <v>4</v>
          </cell>
          <cell r="B142">
            <v>6660</v>
          </cell>
          <cell r="C142" t="str">
            <v>P321539:Estes + Gall</v>
          </cell>
          <cell r="D142">
            <v>35893</v>
          </cell>
          <cell r="F142">
            <v>1148.45</v>
          </cell>
          <cell r="H142">
            <v>49</v>
          </cell>
          <cell r="I142">
            <v>4125</v>
          </cell>
          <cell r="J142" t="str">
            <v>RLT002</v>
          </cell>
          <cell r="K142">
            <v>29</v>
          </cell>
          <cell r="L142" t="str">
            <v>APV00A</v>
          </cell>
          <cell r="M142">
            <v>409</v>
          </cell>
        </row>
        <row r="143">
          <cell r="A143">
            <v>2</v>
          </cell>
          <cell r="B143">
            <v>6850</v>
          </cell>
          <cell r="C143" t="str">
            <v>Labr:Facilities Plan</v>
          </cell>
          <cell r="D143">
            <v>35853</v>
          </cell>
          <cell r="F143">
            <v>22.57</v>
          </cell>
          <cell r="H143">
            <v>60</v>
          </cell>
          <cell r="I143" t="str">
            <v>W02</v>
          </cell>
          <cell r="J143">
            <v>106213</v>
          </cell>
          <cell r="K143">
            <v>12344</v>
          </cell>
          <cell r="L143" t="str">
            <v>JME993</v>
          </cell>
          <cell r="M143">
            <v>228</v>
          </cell>
        </row>
        <row r="144">
          <cell r="A144">
            <v>3</v>
          </cell>
          <cell r="B144">
            <v>6850</v>
          </cell>
          <cell r="C144" t="str">
            <v>Labr:Facilities Plan</v>
          </cell>
          <cell r="D144">
            <v>35884</v>
          </cell>
          <cell r="F144">
            <v>67.709999999999994</v>
          </cell>
          <cell r="H144">
            <v>60</v>
          </cell>
          <cell r="I144" t="str">
            <v>W02</v>
          </cell>
          <cell r="J144">
            <v>107472</v>
          </cell>
          <cell r="K144">
            <v>12344</v>
          </cell>
          <cell r="L144" t="str">
            <v>JME993</v>
          </cell>
          <cell r="M144">
            <v>331</v>
          </cell>
        </row>
      </sheetData>
      <sheetData sheetId="12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7</v>
          </cell>
          <cell r="B3">
            <v>2000</v>
          </cell>
          <cell r="C3" t="str">
            <v>CO-OP FOOD STORE</v>
          </cell>
          <cell r="D3">
            <v>35986</v>
          </cell>
          <cell r="F3">
            <v>50.18</v>
          </cell>
          <cell r="H3">
            <v>49</v>
          </cell>
          <cell r="I3" t="str">
            <v>U63491</v>
          </cell>
          <cell r="J3" t="str">
            <v>ENGELH</v>
          </cell>
          <cell r="K3">
            <v>29</v>
          </cell>
          <cell r="L3" t="str">
            <v>PCD00A</v>
          </cell>
          <cell r="M3">
            <v>719</v>
          </cell>
        </row>
        <row r="4">
          <cell r="A4">
            <v>8</v>
          </cell>
          <cell r="B4">
            <v>2000</v>
          </cell>
          <cell r="C4" t="str">
            <v>CRYSTAL ROCK WATER</v>
          </cell>
          <cell r="D4">
            <v>36001</v>
          </cell>
          <cell r="F4">
            <v>9</v>
          </cell>
          <cell r="H4">
            <v>49</v>
          </cell>
          <cell r="I4" t="str">
            <v>U63491</v>
          </cell>
          <cell r="J4" t="str">
            <v>ENGELH</v>
          </cell>
          <cell r="K4">
            <v>29</v>
          </cell>
          <cell r="L4" t="str">
            <v>PCD00A</v>
          </cell>
          <cell r="M4">
            <v>809</v>
          </cell>
        </row>
        <row r="6">
          <cell r="A6">
            <v>9</v>
          </cell>
          <cell r="B6">
            <v>2300</v>
          </cell>
          <cell r="C6" t="str">
            <v>Architect's Handbook</v>
          </cell>
          <cell r="D6">
            <v>36070</v>
          </cell>
          <cell r="F6">
            <v>233</v>
          </cell>
          <cell r="H6">
            <v>61</v>
          </cell>
          <cell r="K6">
            <v>257300</v>
          </cell>
          <cell r="L6" t="str">
            <v>JMX001</v>
          </cell>
          <cell r="M6">
            <v>1003</v>
          </cell>
        </row>
        <row r="8">
          <cell r="A8">
            <v>7</v>
          </cell>
          <cell r="B8">
            <v>2700</v>
          </cell>
          <cell r="C8" t="str">
            <v>P328969:Williams Sco</v>
          </cell>
          <cell r="D8">
            <v>35980</v>
          </cell>
          <cell r="F8">
            <v>207.12</v>
          </cell>
          <cell r="H8">
            <v>49</v>
          </cell>
          <cell r="I8">
            <v>120498</v>
          </cell>
          <cell r="J8" t="str">
            <v>RLT001</v>
          </cell>
          <cell r="K8">
            <v>29</v>
          </cell>
          <cell r="L8" t="str">
            <v>APV00A</v>
          </cell>
          <cell r="M8">
            <v>705</v>
          </cell>
        </row>
        <row r="9">
          <cell r="A9">
            <v>7</v>
          </cell>
          <cell r="B9">
            <v>2700</v>
          </cell>
          <cell r="C9" t="str">
            <v>P328969:Williams Sco</v>
          </cell>
          <cell r="D9">
            <v>36011</v>
          </cell>
          <cell r="F9">
            <v>207.12</v>
          </cell>
          <cell r="H9">
            <v>49</v>
          </cell>
          <cell r="I9">
            <v>895234</v>
          </cell>
          <cell r="J9" t="str">
            <v>IEK001</v>
          </cell>
          <cell r="K9">
            <v>29</v>
          </cell>
          <cell r="L9" t="str">
            <v>APV00A</v>
          </cell>
          <cell r="M9">
            <v>805</v>
          </cell>
        </row>
        <row r="10">
          <cell r="A10">
            <v>8</v>
          </cell>
          <cell r="B10">
            <v>2700</v>
          </cell>
          <cell r="C10" t="str">
            <v>P328969:Williams Sco</v>
          </cell>
          <cell r="D10">
            <v>36040</v>
          </cell>
          <cell r="F10">
            <v>207.12</v>
          </cell>
          <cell r="H10">
            <v>49</v>
          </cell>
          <cell r="I10">
            <v>650183</v>
          </cell>
          <cell r="J10" t="str">
            <v>IEK002</v>
          </cell>
          <cell r="K10">
            <v>29</v>
          </cell>
          <cell r="L10" t="str">
            <v>APV00A</v>
          </cell>
          <cell r="M10">
            <v>903</v>
          </cell>
        </row>
        <row r="12">
          <cell r="A12">
            <v>8</v>
          </cell>
          <cell r="B12">
            <v>3400</v>
          </cell>
          <cell r="C12" t="str">
            <v>Wilson, John D</v>
          </cell>
          <cell r="D12">
            <v>36034</v>
          </cell>
          <cell r="F12">
            <v>184.29</v>
          </cell>
          <cell r="H12">
            <v>49</v>
          </cell>
          <cell r="I12">
            <v>115886</v>
          </cell>
          <cell r="J12" t="str">
            <v>IEK001</v>
          </cell>
          <cell r="K12">
            <v>29</v>
          </cell>
          <cell r="L12" t="str">
            <v>APV00A</v>
          </cell>
          <cell r="M12">
            <v>828</v>
          </cell>
        </row>
        <row r="13">
          <cell r="A13">
            <v>8</v>
          </cell>
          <cell r="B13">
            <v>3400</v>
          </cell>
          <cell r="C13" t="str">
            <v>Wilson, John D</v>
          </cell>
          <cell r="D13">
            <v>36034</v>
          </cell>
          <cell r="F13">
            <v>247.46</v>
          </cell>
          <cell r="H13">
            <v>49</v>
          </cell>
          <cell r="I13">
            <v>115887</v>
          </cell>
          <cell r="J13" t="str">
            <v>IEK001</v>
          </cell>
          <cell r="K13">
            <v>29</v>
          </cell>
          <cell r="L13" t="str">
            <v>APV00A</v>
          </cell>
          <cell r="M13">
            <v>828</v>
          </cell>
        </row>
        <row r="15">
          <cell r="A15">
            <v>7</v>
          </cell>
          <cell r="B15">
            <v>3600</v>
          </cell>
          <cell r="C15" t="str">
            <v>RAMUNTOS BRICK AND B</v>
          </cell>
          <cell r="D15">
            <v>35985</v>
          </cell>
          <cell r="F15">
            <v>223.27</v>
          </cell>
          <cell r="H15">
            <v>49</v>
          </cell>
          <cell r="I15" t="str">
            <v>U63491</v>
          </cell>
          <cell r="J15" t="str">
            <v>ENGELH</v>
          </cell>
          <cell r="K15">
            <v>29</v>
          </cell>
          <cell r="L15" t="str">
            <v>PCD00A</v>
          </cell>
          <cell r="M15">
            <v>726</v>
          </cell>
        </row>
        <row r="16">
          <cell r="A16">
            <v>7</v>
          </cell>
          <cell r="B16">
            <v>3600</v>
          </cell>
          <cell r="C16" t="str">
            <v>PANDA HOUSE</v>
          </cell>
          <cell r="D16">
            <v>35986</v>
          </cell>
          <cell r="F16">
            <v>201.25</v>
          </cell>
          <cell r="H16">
            <v>49</v>
          </cell>
          <cell r="I16" t="str">
            <v>U63491</v>
          </cell>
          <cell r="J16" t="str">
            <v>ENGELH</v>
          </cell>
          <cell r="K16">
            <v>29</v>
          </cell>
          <cell r="L16" t="str">
            <v>PCD00A</v>
          </cell>
          <cell r="M16">
            <v>719</v>
          </cell>
        </row>
        <row r="17">
          <cell r="A17">
            <v>9</v>
          </cell>
          <cell r="B17">
            <v>3600</v>
          </cell>
          <cell r="C17" t="str">
            <v>RAMUNTOS BRICK AND B</v>
          </cell>
          <cell r="D17">
            <v>36049</v>
          </cell>
          <cell r="F17">
            <v>215.03</v>
          </cell>
          <cell r="H17">
            <v>49</v>
          </cell>
          <cell r="I17" t="str">
            <v>U63491</v>
          </cell>
          <cell r="J17" t="str">
            <v>ENGELH</v>
          </cell>
          <cell r="K17">
            <v>29</v>
          </cell>
          <cell r="L17" t="str">
            <v>PCD00A</v>
          </cell>
          <cell r="M17">
            <v>927</v>
          </cell>
        </row>
        <row r="19">
          <cell r="A19">
            <v>7</v>
          </cell>
          <cell r="B19">
            <v>3700</v>
          </cell>
          <cell r="C19" t="str">
            <v>Fireside Inn &amp; Suite</v>
          </cell>
          <cell r="D19">
            <v>36014</v>
          </cell>
          <cell r="F19">
            <v>831.13</v>
          </cell>
          <cell r="H19">
            <v>49</v>
          </cell>
          <cell r="I19">
            <v>77792</v>
          </cell>
          <cell r="J19" t="str">
            <v>RLT002</v>
          </cell>
          <cell r="K19">
            <v>29</v>
          </cell>
          <cell r="L19" t="str">
            <v>APV00A</v>
          </cell>
          <cell r="M19">
            <v>808</v>
          </cell>
        </row>
        <row r="20">
          <cell r="A20">
            <v>7</v>
          </cell>
          <cell r="B20">
            <v>3700</v>
          </cell>
          <cell r="C20" t="str">
            <v>Hosmer, Terry A</v>
          </cell>
          <cell r="D20">
            <v>36014</v>
          </cell>
          <cell r="F20">
            <v>29.35</v>
          </cell>
          <cell r="H20">
            <v>49</v>
          </cell>
          <cell r="I20">
            <v>115882</v>
          </cell>
          <cell r="J20" t="str">
            <v>RLT001</v>
          </cell>
          <cell r="K20">
            <v>29</v>
          </cell>
          <cell r="L20" t="str">
            <v>APV00A</v>
          </cell>
          <cell r="M20">
            <v>808</v>
          </cell>
        </row>
        <row r="21">
          <cell r="A21">
            <v>8</v>
          </cell>
          <cell r="B21">
            <v>3700</v>
          </cell>
          <cell r="C21" t="str">
            <v>HANOVER INN CHARGES</v>
          </cell>
          <cell r="D21">
            <v>36033</v>
          </cell>
          <cell r="F21">
            <v>472.72</v>
          </cell>
          <cell r="H21">
            <v>49</v>
          </cell>
          <cell r="I21" t="str">
            <v>RMTOTL</v>
          </cell>
          <cell r="J21">
            <v>36027</v>
          </cell>
          <cell r="K21">
            <v>29</v>
          </cell>
          <cell r="L21" t="str">
            <v>CJX003</v>
          </cell>
          <cell r="M21">
            <v>827</v>
          </cell>
        </row>
        <row r="22">
          <cell r="A22">
            <v>8</v>
          </cell>
          <cell r="B22">
            <v>3700</v>
          </cell>
          <cell r="C22" t="str">
            <v>Wilson, John D</v>
          </cell>
          <cell r="D22">
            <v>36034</v>
          </cell>
          <cell r="F22">
            <v>55.59</v>
          </cell>
          <cell r="H22">
            <v>49</v>
          </cell>
          <cell r="I22">
            <v>115887</v>
          </cell>
          <cell r="J22" t="str">
            <v>IEK001</v>
          </cell>
          <cell r="K22">
            <v>29</v>
          </cell>
          <cell r="L22" t="str">
            <v>APV00A</v>
          </cell>
          <cell r="M22">
            <v>828</v>
          </cell>
        </row>
        <row r="23">
          <cell r="A23">
            <v>9</v>
          </cell>
          <cell r="B23">
            <v>3700</v>
          </cell>
          <cell r="C23" t="str">
            <v>HANOVER INN CHARGES</v>
          </cell>
          <cell r="D23">
            <v>36050</v>
          </cell>
          <cell r="F23">
            <v>81</v>
          </cell>
          <cell r="H23">
            <v>49</v>
          </cell>
          <cell r="I23" t="str">
            <v>GIERSB</v>
          </cell>
          <cell r="J23" t="str">
            <v>11/RM</v>
          </cell>
          <cell r="K23">
            <v>29</v>
          </cell>
          <cell r="L23" t="str">
            <v>CJX002</v>
          </cell>
          <cell r="M23">
            <v>913</v>
          </cell>
        </row>
        <row r="24">
          <cell r="A24">
            <v>9</v>
          </cell>
          <cell r="B24">
            <v>3700</v>
          </cell>
          <cell r="C24" t="str">
            <v>HANOVER INN CHARGES</v>
          </cell>
          <cell r="D24">
            <v>36050</v>
          </cell>
          <cell r="F24">
            <v>108</v>
          </cell>
          <cell r="H24">
            <v>49</v>
          </cell>
          <cell r="I24" t="str">
            <v>DIVENY</v>
          </cell>
          <cell r="J24" t="str">
            <v>12/RM</v>
          </cell>
          <cell r="K24">
            <v>29</v>
          </cell>
          <cell r="L24" t="str">
            <v>CJX004</v>
          </cell>
          <cell r="M24">
            <v>913</v>
          </cell>
        </row>
        <row r="25">
          <cell r="A25">
            <v>9</v>
          </cell>
          <cell r="B25">
            <v>3700</v>
          </cell>
          <cell r="C25" t="str">
            <v>HANOVER INN CHARGES</v>
          </cell>
          <cell r="D25">
            <v>36050</v>
          </cell>
          <cell r="F25">
            <v>128.72999999999999</v>
          </cell>
          <cell r="H25">
            <v>49</v>
          </cell>
          <cell r="I25" t="str">
            <v>MACKEY</v>
          </cell>
          <cell r="J25" t="str">
            <v>11/RM</v>
          </cell>
          <cell r="K25">
            <v>29</v>
          </cell>
          <cell r="L25" t="str">
            <v>CJX002</v>
          </cell>
          <cell r="M25">
            <v>913</v>
          </cell>
        </row>
        <row r="26">
          <cell r="A26">
            <v>9</v>
          </cell>
          <cell r="B26">
            <v>3700</v>
          </cell>
          <cell r="C26" t="str">
            <v>HANOVER INN CHARGES</v>
          </cell>
          <cell r="D26">
            <v>36054</v>
          </cell>
          <cell r="F26">
            <v>1607.56</v>
          </cell>
          <cell r="H26">
            <v>49</v>
          </cell>
          <cell r="I26" t="str">
            <v>5 RMS</v>
          </cell>
          <cell r="J26">
            <v>36050</v>
          </cell>
          <cell r="K26">
            <v>29</v>
          </cell>
          <cell r="L26" t="str">
            <v>CJX001</v>
          </cell>
          <cell r="M26">
            <v>917</v>
          </cell>
        </row>
        <row r="28">
          <cell r="A28">
            <v>7</v>
          </cell>
          <cell r="B28">
            <v>4760</v>
          </cell>
          <cell r="C28" t="str">
            <v>Telephone toll chrg</v>
          </cell>
          <cell r="D28">
            <v>36007</v>
          </cell>
          <cell r="F28">
            <v>10.54</v>
          </cell>
          <cell r="H28">
            <v>49</v>
          </cell>
          <cell r="I28">
            <v>35977</v>
          </cell>
          <cell r="K28">
            <v>30</v>
          </cell>
          <cell r="L28" t="str">
            <v>CJX006</v>
          </cell>
          <cell r="M28">
            <v>801</v>
          </cell>
        </row>
        <row r="29">
          <cell r="A29">
            <v>8</v>
          </cell>
          <cell r="B29">
            <v>4760</v>
          </cell>
          <cell r="C29" t="str">
            <v>Telephone toll chrg</v>
          </cell>
          <cell r="D29">
            <v>36040</v>
          </cell>
          <cell r="F29">
            <v>14.08</v>
          </cell>
          <cell r="H29">
            <v>49</v>
          </cell>
          <cell r="I29">
            <v>36008</v>
          </cell>
          <cell r="K29">
            <v>30</v>
          </cell>
          <cell r="L29" t="str">
            <v>CJX001</v>
          </cell>
          <cell r="M29">
            <v>904</v>
          </cell>
        </row>
        <row r="30">
          <cell r="A30">
            <v>9</v>
          </cell>
          <cell r="B30">
            <v>4760</v>
          </cell>
          <cell r="C30" t="str">
            <v>Telephone toll chrg</v>
          </cell>
          <cell r="D30">
            <v>36070</v>
          </cell>
          <cell r="F30">
            <v>7.44</v>
          </cell>
          <cell r="H30">
            <v>49</v>
          </cell>
          <cell r="I30">
            <v>36039</v>
          </cell>
          <cell r="K30">
            <v>30</v>
          </cell>
          <cell r="L30" t="str">
            <v>CJX008</v>
          </cell>
          <cell r="M30">
            <v>1003</v>
          </cell>
        </row>
        <row r="32">
          <cell r="A32">
            <v>7</v>
          </cell>
          <cell r="B32">
            <v>4790</v>
          </cell>
          <cell r="C32" t="str">
            <v>Telephone line chrg</v>
          </cell>
          <cell r="D32">
            <v>36007</v>
          </cell>
          <cell r="F32">
            <v>24</v>
          </cell>
          <cell r="H32">
            <v>49</v>
          </cell>
          <cell r="I32">
            <v>35977</v>
          </cell>
          <cell r="K32">
            <v>30</v>
          </cell>
          <cell r="L32" t="str">
            <v>CJX006</v>
          </cell>
          <cell r="M32">
            <v>801</v>
          </cell>
        </row>
        <row r="33">
          <cell r="A33">
            <v>8</v>
          </cell>
          <cell r="B33">
            <v>4790</v>
          </cell>
          <cell r="C33" t="str">
            <v>Telephone line chrg</v>
          </cell>
          <cell r="D33">
            <v>36040</v>
          </cell>
          <cell r="F33">
            <v>24</v>
          </cell>
          <cell r="H33">
            <v>49</v>
          </cell>
          <cell r="I33">
            <v>36008</v>
          </cell>
          <cell r="K33">
            <v>30</v>
          </cell>
          <cell r="L33" t="str">
            <v>CJX001</v>
          </cell>
          <cell r="M33">
            <v>904</v>
          </cell>
        </row>
        <row r="34">
          <cell r="A34">
            <v>9</v>
          </cell>
          <cell r="B34">
            <v>4790</v>
          </cell>
          <cell r="C34" t="str">
            <v>Telephone line chrg</v>
          </cell>
          <cell r="D34">
            <v>36070</v>
          </cell>
          <cell r="F34">
            <v>24</v>
          </cell>
          <cell r="H34">
            <v>49</v>
          </cell>
          <cell r="I34">
            <v>36039</v>
          </cell>
          <cell r="K34">
            <v>30</v>
          </cell>
          <cell r="L34" t="str">
            <v>CJX008</v>
          </cell>
          <cell r="M34">
            <v>1003</v>
          </cell>
        </row>
        <row r="36">
          <cell r="A36">
            <v>9</v>
          </cell>
          <cell r="B36">
            <v>5000</v>
          </cell>
          <cell r="C36" t="str">
            <v>316036:P M LaClaire</v>
          </cell>
          <cell r="D36">
            <v>36053</v>
          </cell>
          <cell r="F36">
            <v>792</v>
          </cell>
          <cell r="H36">
            <v>49</v>
          </cell>
          <cell r="I36">
            <v>5001</v>
          </cell>
          <cell r="J36" t="str">
            <v>IEK002</v>
          </cell>
          <cell r="K36">
            <v>29</v>
          </cell>
          <cell r="L36" t="str">
            <v>APV00A</v>
          </cell>
          <cell r="M36">
            <v>916</v>
          </cell>
        </row>
        <row r="38">
          <cell r="A38">
            <v>7</v>
          </cell>
          <cell r="B38">
            <v>5190</v>
          </cell>
          <cell r="C38" t="str">
            <v>D ENGELHARD</v>
          </cell>
          <cell r="D38">
            <v>36006</v>
          </cell>
          <cell r="F38">
            <v>3421.76</v>
          </cell>
          <cell r="H38">
            <v>61</v>
          </cell>
          <cell r="I38">
            <v>952</v>
          </cell>
          <cell r="J38">
            <v>201</v>
          </cell>
          <cell r="K38">
            <v>257321</v>
          </cell>
          <cell r="L38" t="str">
            <v>PRO2B2</v>
          </cell>
          <cell r="M38">
            <v>731</v>
          </cell>
        </row>
        <row r="39">
          <cell r="A39">
            <v>8</v>
          </cell>
          <cell r="B39">
            <v>5190</v>
          </cell>
          <cell r="C39" t="str">
            <v>D ENGELHARD</v>
          </cell>
          <cell r="D39">
            <v>36037</v>
          </cell>
          <cell r="F39">
            <v>3421.76</v>
          </cell>
          <cell r="H39">
            <v>61</v>
          </cell>
          <cell r="I39">
            <v>952</v>
          </cell>
          <cell r="J39">
            <v>204</v>
          </cell>
          <cell r="K39">
            <v>257321</v>
          </cell>
          <cell r="L39" t="str">
            <v>PRO2B2</v>
          </cell>
          <cell r="M39">
            <v>831</v>
          </cell>
        </row>
        <row r="40">
          <cell r="A40">
            <v>9</v>
          </cell>
          <cell r="B40">
            <v>5190</v>
          </cell>
          <cell r="C40" t="str">
            <v>D ENGELHARD</v>
          </cell>
          <cell r="D40">
            <v>36067</v>
          </cell>
          <cell r="F40">
            <v>3421.76</v>
          </cell>
          <cell r="H40">
            <v>61</v>
          </cell>
          <cell r="I40">
            <v>952</v>
          </cell>
          <cell r="J40">
            <v>218</v>
          </cell>
          <cell r="K40">
            <v>257321</v>
          </cell>
          <cell r="L40" t="str">
            <v>PRO2B2</v>
          </cell>
          <cell r="M40">
            <v>930</v>
          </cell>
        </row>
        <row r="42">
          <cell r="A42">
            <v>9</v>
          </cell>
          <cell r="B42">
            <v>5200</v>
          </cell>
          <cell r="C42" t="str">
            <v>M&amp;W Charged in Error</v>
          </cell>
          <cell r="D42">
            <v>36070</v>
          </cell>
          <cell r="F42">
            <v>-4118.3</v>
          </cell>
          <cell r="H42">
            <v>61</v>
          </cell>
          <cell r="K42">
            <v>774107</v>
          </cell>
          <cell r="L42" t="str">
            <v>JMX001</v>
          </cell>
          <cell r="M42">
            <v>1003</v>
          </cell>
        </row>
        <row r="43">
          <cell r="A43">
            <v>9</v>
          </cell>
          <cell r="B43">
            <v>5200</v>
          </cell>
          <cell r="C43" t="str">
            <v>M&amp;W Charged in Error</v>
          </cell>
          <cell r="D43">
            <v>36070</v>
          </cell>
          <cell r="F43">
            <v>-1885.7</v>
          </cell>
          <cell r="H43">
            <v>61</v>
          </cell>
          <cell r="K43">
            <v>774108</v>
          </cell>
          <cell r="L43" t="str">
            <v>JMX001</v>
          </cell>
          <cell r="M43">
            <v>1003</v>
          </cell>
        </row>
        <row r="45">
          <cell r="A45">
            <v>9</v>
          </cell>
          <cell r="B45">
            <v>5202</v>
          </cell>
          <cell r="C45" t="str">
            <v>78201:Richard Burck</v>
          </cell>
          <cell r="D45">
            <v>36046</v>
          </cell>
          <cell r="F45">
            <v>35015.4</v>
          </cell>
          <cell r="H45">
            <v>49</v>
          </cell>
          <cell r="I45">
            <v>2225</v>
          </cell>
          <cell r="J45" t="str">
            <v>JBC001</v>
          </cell>
          <cell r="K45">
            <v>29</v>
          </cell>
          <cell r="L45" t="str">
            <v>APV00A</v>
          </cell>
          <cell r="M45">
            <v>909</v>
          </cell>
        </row>
        <row r="47">
          <cell r="A47">
            <v>9</v>
          </cell>
          <cell r="B47">
            <v>5210</v>
          </cell>
          <cell r="C47" t="str">
            <v>P328910:Rosenbaum, M</v>
          </cell>
          <cell r="D47">
            <v>36048</v>
          </cell>
          <cell r="F47">
            <v>2068.31</v>
          </cell>
          <cell r="H47">
            <v>49</v>
          </cell>
          <cell r="I47">
            <v>36015</v>
          </cell>
          <cell r="J47" t="str">
            <v>RLT007</v>
          </cell>
          <cell r="K47">
            <v>29</v>
          </cell>
          <cell r="L47" t="str">
            <v>APV00A</v>
          </cell>
          <cell r="M47">
            <v>911</v>
          </cell>
        </row>
        <row r="49">
          <cell r="A49">
            <v>8</v>
          </cell>
          <cell r="B49">
            <v>6500</v>
          </cell>
          <cell r="C49" t="str">
            <v>Labr:Adjust/Move Wor</v>
          </cell>
          <cell r="D49">
            <v>36037</v>
          </cell>
          <cell r="F49">
            <v>41.04</v>
          </cell>
          <cell r="H49">
            <v>60</v>
          </cell>
          <cell r="I49" t="str">
            <v>W03</v>
          </cell>
          <cell r="J49">
            <v>114513</v>
          </cell>
          <cell r="K49">
            <v>12344</v>
          </cell>
          <cell r="L49" t="str">
            <v>JME993</v>
          </cell>
          <cell r="M49">
            <v>831</v>
          </cell>
        </row>
        <row r="51">
          <cell r="A51">
            <v>7</v>
          </cell>
          <cell r="B51">
            <v>6510</v>
          </cell>
          <cell r="C51" t="str">
            <v>Labr:Kemeny Math Bui</v>
          </cell>
          <cell r="D51">
            <v>36006</v>
          </cell>
          <cell r="F51">
            <v>171.27</v>
          </cell>
          <cell r="H51">
            <v>60</v>
          </cell>
          <cell r="I51" t="str">
            <v>W02</v>
          </cell>
          <cell r="J51">
            <v>99526</v>
          </cell>
          <cell r="K51">
            <v>12344</v>
          </cell>
          <cell r="L51" t="str">
            <v>JME993</v>
          </cell>
          <cell r="M51">
            <v>731</v>
          </cell>
        </row>
        <row r="52">
          <cell r="A52">
            <v>8</v>
          </cell>
          <cell r="B52">
            <v>6510</v>
          </cell>
          <cell r="C52" t="str">
            <v>Labr:Kemeny Math Bui</v>
          </cell>
          <cell r="D52">
            <v>36037</v>
          </cell>
          <cell r="F52">
            <v>57.09</v>
          </cell>
          <cell r="H52">
            <v>60</v>
          </cell>
          <cell r="I52" t="str">
            <v>W02</v>
          </cell>
          <cell r="J52">
            <v>99526</v>
          </cell>
          <cell r="K52">
            <v>12344</v>
          </cell>
          <cell r="L52" t="str">
            <v>JME993</v>
          </cell>
          <cell r="M52">
            <v>831</v>
          </cell>
        </row>
        <row r="53">
          <cell r="A53">
            <v>9</v>
          </cell>
          <cell r="B53">
            <v>6510</v>
          </cell>
          <cell r="C53" t="str">
            <v>Labr:Kemeny Math Bui</v>
          </cell>
          <cell r="D53">
            <v>36067</v>
          </cell>
          <cell r="F53">
            <v>1867.83</v>
          </cell>
          <cell r="H53">
            <v>60</v>
          </cell>
          <cell r="I53" t="str">
            <v>W02</v>
          </cell>
          <cell r="J53">
            <v>99526</v>
          </cell>
          <cell r="K53">
            <v>12344</v>
          </cell>
          <cell r="L53" t="str">
            <v>JME993</v>
          </cell>
          <cell r="M53">
            <v>930</v>
          </cell>
        </row>
        <row r="55">
          <cell r="A55">
            <v>7</v>
          </cell>
          <cell r="B55">
            <v>6640</v>
          </cell>
          <cell r="C55" t="str">
            <v>P342612:Moore Ru</v>
          </cell>
          <cell r="D55">
            <v>36005</v>
          </cell>
          <cell r="F55">
            <v>5705.06</v>
          </cell>
          <cell r="H55">
            <v>61</v>
          </cell>
          <cell r="K55">
            <v>774711</v>
          </cell>
          <cell r="L55" t="str">
            <v>JMX021</v>
          </cell>
          <cell r="M55">
            <v>730</v>
          </cell>
        </row>
        <row r="56">
          <cell r="A56">
            <v>7</v>
          </cell>
          <cell r="B56">
            <v>6640</v>
          </cell>
          <cell r="C56" t="str">
            <v>328957:Moore Ruble Y</v>
          </cell>
          <cell r="D56">
            <v>36014</v>
          </cell>
          <cell r="F56">
            <v>301.66000000000003</v>
          </cell>
          <cell r="H56">
            <v>49</v>
          </cell>
          <cell r="I56">
            <v>20701</v>
          </cell>
          <cell r="J56" t="str">
            <v>IEK004</v>
          </cell>
          <cell r="K56">
            <v>29</v>
          </cell>
          <cell r="L56" t="str">
            <v>APV00A</v>
          </cell>
          <cell r="M56">
            <v>808</v>
          </cell>
        </row>
        <row r="57">
          <cell r="A57">
            <v>8</v>
          </cell>
          <cell r="B57">
            <v>6640</v>
          </cell>
          <cell r="C57" t="str">
            <v>P328906:Bruner/Cott</v>
          </cell>
          <cell r="D57">
            <v>36020</v>
          </cell>
          <cell r="F57">
            <v>85206</v>
          </cell>
          <cell r="H57">
            <v>49</v>
          </cell>
          <cell r="I57">
            <v>702088</v>
          </cell>
          <cell r="J57" t="str">
            <v>JBC001</v>
          </cell>
          <cell r="K57">
            <v>29</v>
          </cell>
          <cell r="L57" t="str">
            <v>APV00A</v>
          </cell>
          <cell r="M57">
            <v>814</v>
          </cell>
        </row>
        <row r="58">
          <cell r="A58">
            <v>8</v>
          </cell>
          <cell r="B58">
            <v>6640</v>
          </cell>
          <cell r="C58" t="str">
            <v>Moore Ruble Yudell</v>
          </cell>
          <cell r="D58">
            <v>36025</v>
          </cell>
          <cell r="F58">
            <v>17132.310000000001</v>
          </cell>
          <cell r="H58">
            <v>60</v>
          </cell>
          <cell r="I58">
            <v>342612</v>
          </cell>
          <cell r="K58">
            <v>774711</v>
          </cell>
          <cell r="L58" t="str">
            <v>JMX016</v>
          </cell>
          <cell r="M58">
            <v>819</v>
          </cell>
        </row>
        <row r="59">
          <cell r="A59">
            <v>8</v>
          </cell>
          <cell r="B59">
            <v>6640</v>
          </cell>
          <cell r="C59" t="str">
            <v>328957:Moore Ruble Y</v>
          </cell>
          <cell r="D59">
            <v>36026</v>
          </cell>
          <cell r="F59">
            <v>749.99</v>
          </cell>
          <cell r="H59">
            <v>49</v>
          </cell>
          <cell r="I59">
            <v>20801</v>
          </cell>
          <cell r="J59" t="str">
            <v>IEK004</v>
          </cell>
          <cell r="K59">
            <v>29</v>
          </cell>
          <cell r="L59" t="str">
            <v>APV00A</v>
          </cell>
          <cell r="M59">
            <v>820</v>
          </cell>
        </row>
        <row r="60">
          <cell r="A60">
            <v>8</v>
          </cell>
          <cell r="B60">
            <v>6640</v>
          </cell>
          <cell r="C60" t="str">
            <v>P342612:Moore Ruble</v>
          </cell>
          <cell r="D60">
            <v>36026</v>
          </cell>
          <cell r="F60">
            <v>4692.2700000000004</v>
          </cell>
          <cell r="H60">
            <v>49</v>
          </cell>
          <cell r="I60" t="str">
            <v>20801R</v>
          </cell>
          <cell r="J60" t="str">
            <v>IEK004</v>
          </cell>
          <cell r="K60">
            <v>29</v>
          </cell>
          <cell r="L60" t="str">
            <v>APV00A</v>
          </cell>
          <cell r="M60">
            <v>820</v>
          </cell>
        </row>
        <row r="61">
          <cell r="A61">
            <v>8</v>
          </cell>
          <cell r="B61">
            <v>6640</v>
          </cell>
          <cell r="C61" t="str">
            <v>328901:Bruner/Cott &amp;</v>
          </cell>
          <cell r="D61">
            <v>36027</v>
          </cell>
          <cell r="F61">
            <v>69.61</v>
          </cell>
          <cell r="H61">
            <v>49</v>
          </cell>
          <cell r="I61">
            <v>702050</v>
          </cell>
          <cell r="J61" t="str">
            <v>IEK007</v>
          </cell>
          <cell r="K61">
            <v>29</v>
          </cell>
          <cell r="L61" t="str">
            <v>APV00A</v>
          </cell>
          <cell r="M61">
            <v>821</v>
          </cell>
        </row>
        <row r="62">
          <cell r="A62">
            <v>8</v>
          </cell>
          <cell r="B62">
            <v>6640</v>
          </cell>
          <cell r="C62" t="str">
            <v>328906:Bruner/Cott &amp;</v>
          </cell>
          <cell r="D62">
            <v>36027</v>
          </cell>
          <cell r="F62">
            <v>5075.57</v>
          </cell>
          <cell r="H62">
            <v>49</v>
          </cell>
          <cell r="I62">
            <v>702051</v>
          </cell>
          <cell r="J62" t="str">
            <v>IEK007</v>
          </cell>
          <cell r="K62">
            <v>29</v>
          </cell>
          <cell r="L62" t="str">
            <v>APV00A</v>
          </cell>
          <cell r="M62">
            <v>821</v>
          </cell>
        </row>
        <row r="63">
          <cell r="A63">
            <v>8</v>
          </cell>
          <cell r="B63">
            <v>6640</v>
          </cell>
          <cell r="C63" t="str">
            <v>328957:Moore Ruble Y</v>
          </cell>
          <cell r="D63">
            <v>36027</v>
          </cell>
          <cell r="F63">
            <v>49.5</v>
          </cell>
          <cell r="H63">
            <v>49</v>
          </cell>
          <cell r="I63" t="str">
            <v>20701R</v>
          </cell>
          <cell r="J63" t="str">
            <v>IEK007</v>
          </cell>
          <cell r="K63">
            <v>29</v>
          </cell>
          <cell r="L63" t="str">
            <v>APV00A</v>
          </cell>
          <cell r="M63">
            <v>821</v>
          </cell>
        </row>
        <row r="64">
          <cell r="A64">
            <v>8</v>
          </cell>
          <cell r="B64">
            <v>6640</v>
          </cell>
          <cell r="C64" t="str">
            <v>328957:Moore Ruble Y</v>
          </cell>
          <cell r="D64">
            <v>36040</v>
          </cell>
          <cell r="F64">
            <v>3.48</v>
          </cell>
          <cell r="H64">
            <v>49</v>
          </cell>
          <cell r="I64" t="str">
            <v>20801R</v>
          </cell>
          <cell r="J64" t="str">
            <v>IEK001</v>
          </cell>
          <cell r="K64">
            <v>29</v>
          </cell>
          <cell r="L64" t="str">
            <v>APV00A</v>
          </cell>
          <cell r="M64">
            <v>903</v>
          </cell>
        </row>
        <row r="65">
          <cell r="A65">
            <v>9</v>
          </cell>
          <cell r="B65">
            <v>6640</v>
          </cell>
          <cell r="C65" t="str">
            <v>328906,7:Bruner/Cott</v>
          </cell>
          <cell r="D65">
            <v>36046</v>
          </cell>
          <cell r="F65">
            <v>5833.85</v>
          </cell>
          <cell r="H65">
            <v>49</v>
          </cell>
          <cell r="I65">
            <v>602060</v>
          </cell>
          <cell r="J65" t="str">
            <v>JBC001</v>
          </cell>
          <cell r="K65">
            <v>29</v>
          </cell>
          <cell r="L65" t="str">
            <v>APV00A</v>
          </cell>
          <cell r="M65">
            <v>909</v>
          </cell>
        </row>
        <row r="66">
          <cell r="A66">
            <v>9</v>
          </cell>
          <cell r="B66">
            <v>6640</v>
          </cell>
          <cell r="C66" t="str">
            <v>328906:Bruner/Cott &amp;</v>
          </cell>
          <cell r="D66">
            <v>36046</v>
          </cell>
          <cell r="F66">
            <v>305668</v>
          </cell>
          <cell r="H66">
            <v>49</v>
          </cell>
          <cell r="I66">
            <v>602035</v>
          </cell>
          <cell r="J66" t="str">
            <v>JBC001</v>
          </cell>
          <cell r="K66">
            <v>29</v>
          </cell>
          <cell r="L66" t="str">
            <v>APV00A</v>
          </cell>
          <cell r="M66">
            <v>909</v>
          </cell>
        </row>
        <row r="67">
          <cell r="A67">
            <v>9</v>
          </cell>
          <cell r="B67">
            <v>6640</v>
          </cell>
          <cell r="C67" t="str">
            <v>328957:Moore Ruble Y</v>
          </cell>
          <cell r="D67">
            <v>36061</v>
          </cell>
          <cell r="F67">
            <v>3636.66</v>
          </cell>
          <cell r="H67">
            <v>49</v>
          </cell>
          <cell r="I67" t="str">
            <v>20701R</v>
          </cell>
          <cell r="J67" t="str">
            <v>IEK001</v>
          </cell>
          <cell r="K67">
            <v>29</v>
          </cell>
          <cell r="L67" t="str">
            <v>APV00A</v>
          </cell>
          <cell r="M67">
            <v>924</v>
          </cell>
        </row>
        <row r="68">
          <cell r="A68">
            <v>9</v>
          </cell>
          <cell r="B68">
            <v>6640</v>
          </cell>
          <cell r="C68" t="str">
            <v>328906:Bruner/Cott &amp;</v>
          </cell>
          <cell r="D68">
            <v>36067</v>
          </cell>
          <cell r="F68">
            <v>85206</v>
          </cell>
          <cell r="H68">
            <v>49</v>
          </cell>
          <cell r="I68">
            <v>802038</v>
          </cell>
          <cell r="J68" t="str">
            <v>JBC001</v>
          </cell>
          <cell r="K68">
            <v>29</v>
          </cell>
          <cell r="L68" t="str">
            <v>APV00A</v>
          </cell>
          <cell r="M68">
            <v>1001</v>
          </cell>
        </row>
        <row r="70">
          <cell r="A70">
            <v>9</v>
          </cell>
          <cell r="B70">
            <v>6641</v>
          </cell>
          <cell r="C70" t="str">
            <v>77972:Bruner/Cott &amp;</v>
          </cell>
          <cell r="D70">
            <v>36048</v>
          </cell>
          <cell r="F70">
            <v>1025</v>
          </cell>
          <cell r="H70">
            <v>49</v>
          </cell>
          <cell r="I70">
            <v>702077</v>
          </cell>
          <cell r="J70" t="str">
            <v>RLT007</v>
          </cell>
          <cell r="K70">
            <v>29</v>
          </cell>
          <cell r="L70" t="str">
            <v>APV00A</v>
          </cell>
          <cell r="M70">
            <v>911</v>
          </cell>
        </row>
      </sheetData>
      <sheetData sheetId="13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  <row r="2">
          <cell r="A2" t="str">
            <v>---</v>
          </cell>
          <cell r="B2" t="str">
            <v>----</v>
          </cell>
          <cell r="C2" t="str">
            <v>--------------------</v>
          </cell>
          <cell r="D2" t="str">
            <v>-----</v>
          </cell>
          <cell r="E2" t="str">
            <v>---------------</v>
          </cell>
          <cell r="F2" t="str">
            <v>---------------</v>
          </cell>
          <cell r="G2" t="str">
            <v>---------------</v>
          </cell>
          <cell r="H2" t="str">
            <v>--</v>
          </cell>
          <cell r="I2" t="str">
            <v>------</v>
          </cell>
          <cell r="J2" t="str">
            <v>------</v>
          </cell>
          <cell r="K2" t="str">
            <v>-------</v>
          </cell>
          <cell r="L2" t="str">
            <v>------</v>
          </cell>
          <cell r="M2" t="str">
            <v>-----</v>
          </cell>
        </row>
        <row r="3">
          <cell r="A3">
            <v>10</v>
          </cell>
          <cell r="B3">
            <v>2000</v>
          </cell>
          <cell r="C3" t="str">
            <v>CRYSTAL ROCK SPRING</v>
          </cell>
          <cell r="D3">
            <v>36067</v>
          </cell>
          <cell r="F3">
            <v>17.5</v>
          </cell>
          <cell r="H3">
            <v>49</v>
          </cell>
          <cell r="I3" t="str">
            <v>U63491</v>
          </cell>
          <cell r="J3" t="str">
            <v>ENGELH</v>
          </cell>
          <cell r="K3">
            <v>29</v>
          </cell>
          <cell r="L3" t="str">
            <v>PCD00A</v>
          </cell>
          <cell r="M3">
            <v>1011</v>
          </cell>
        </row>
        <row r="4">
          <cell r="A4">
            <v>10</v>
          </cell>
          <cell r="B4">
            <v>2000</v>
          </cell>
          <cell r="C4" t="str">
            <v>CRYSTAL ROCK SPRING</v>
          </cell>
          <cell r="D4">
            <v>36084</v>
          </cell>
          <cell r="F4">
            <v>22.71</v>
          </cell>
          <cell r="H4">
            <v>49</v>
          </cell>
          <cell r="I4" t="str">
            <v>U63491</v>
          </cell>
          <cell r="J4" t="str">
            <v>ENGELH</v>
          </cell>
          <cell r="K4">
            <v>29</v>
          </cell>
          <cell r="L4" t="str">
            <v>PCD00A</v>
          </cell>
          <cell r="M4">
            <v>1101</v>
          </cell>
        </row>
        <row r="5">
          <cell r="A5">
            <v>11</v>
          </cell>
          <cell r="B5">
            <v>2000</v>
          </cell>
          <cell r="C5" t="str">
            <v>CRYSTAL ROCK SPRING</v>
          </cell>
          <cell r="D5">
            <v>36110</v>
          </cell>
          <cell r="F5">
            <v>13.25</v>
          </cell>
          <cell r="H5">
            <v>49</v>
          </cell>
          <cell r="I5" t="str">
            <v>U63491</v>
          </cell>
          <cell r="J5" t="str">
            <v>ENGELH</v>
          </cell>
          <cell r="K5">
            <v>29</v>
          </cell>
          <cell r="L5" t="str">
            <v>PCD00A</v>
          </cell>
          <cell r="M5">
            <v>1122</v>
          </cell>
        </row>
        <row r="7">
          <cell r="A7">
            <v>10</v>
          </cell>
          <cell r="B7">
            <v>2290</v>
          </cell>
          <cell r="C7" t="str">
            <v>Kemeny &amp; Centers Bld</v>
          </cell>
          <cell r="D7">
            <v>36103</v>
          </cell>
          <cell r="F7">
            <v>78.13</v>
          </cell>
          <cell r="H7">
            <v>60</v>
          </cell>
          <cell r="I7" t="str">
            <v>1598C</v>
          </cell>
          <cell r="K7">
            <v>270123</v>
          </cell>
          <cell r="L7" t="str">
            <v>JMX012</v>
          </cell>
          <cell r="M7">
            <v>1105</v>
          </cell>
        </row>
        <row r="8">
          <cell r="A8">
            <v>10</v>
          </cell>
          <cell r="B8">
            <v>2290</v>
          </cell>
          <cell r="C8" t="str">
            <v>Kemeny &amp; Centers Bul</v>
          </cell>
          <cell r="D8">
            <v>36103</v>
          </cell>
          <cell r="F8">
            <v>81.849999999999994</v>
          </cell>
          <cell r="H8">
            <v>60</v>
          </cell>
          <cell r="I8" t="str">
            <v>1646C</v>
          </cell>
          <cell r="K8">
            <v>270123</v>
          </cell>
          <cell r="L8" t="str">
            <v>JMX012</v>
          </cell>
          <cell r="M8">
            <v>1105</v>
          </cell>
        </row>
        <row r="10">
          <cell r="A10">
            <v>10</v>
          </cell>
          <cell r="B10">
            <v>2700</v>
          </cell>
          <cell r="C10" t="str">
            <v>P328969:Williams Sco</v>
          </cell>
          <cell r="D10">
            <v>36072</v>
          </cell>
          <cell r="F10">
            <v>207.12</v>
          </cell>
          <cell r="H10">
            <v>49</v>
          </cell>
          <cell r="I10">
            <v>423978</v>
          </cell>
          <cell r="J10" t="str">
            <v>IEK003</v>
          </cell>
          <cell r="K10">
            <v>29</v>
          </cell>
          <cell r="L10" t="str">
            <v>APV00A</v>
          </cell>
          <cell r="M10">
            <v>1007</v>
          </cell>
        </row>
        <row r="11">
          <cell r="A11">
            <v>11</v>
          </cell>
          <cell r="B11">
            <v>2700</v>
          </cell>
          <cell r="C11" t="str">
            <v>P328969:Williams Sco</v>
          </cell>
          <cell r="D11">
            <v>36104</v>
          </cell>
          <cell r="F11">
            <v>207.12</v>
          </cell>
          <cell r="H11">
            <v>49</v>
          </cell>
          <cell r="I11">
            <v>204056</v>
          </cell>
          <cell r="J11" t="str">
            <v>RLZ003</v>
          </cell>
          <cell r="K11">
            <v>29</v>
          </cell>
          <cell r="L11" t="str">
            <v>APV00A</v>
          </cell>
          <cell r="M11">
            <v>1106</v>
          </cell>
        </row>
        <row r="12">
          <cell r="A12">
            <v>11</v>
          </cell>
          <cell r="B12">
            <v>2700</v>
          </cell>
          <cell r="C12" t="str">
            <v>P328969:Williams Sco</v>
          </cell>
          <cell r="D12">
            <v>36112</v>
          </cell>
          <cell r="F12">
            <v>281</v>
          </cell>
          <cell r="H12">
            <v>49</v>
          </cell>
          <cell r="I12">
            <v>350660</v>
          </cell>
          <cell r="J12" t="str">
            <v>DJC002</v>
          </cell>
          <cell r="K12">
            <v>29</v>
          </cell>
          <cell r="L12" t="str">
            <v>APV00A</v>
          </cell>
          <cell r="M12">
            <v>1114</v>
          </cell>
        </row>
        <row r="14">
          <cell r="A14">
            <v>10</v>
          </cell>
          <cell r="B14">
            <v>3600</v>
          </cell>
          <cell r="C14" t="str">
            <v>RAMUNTOS BRICK AND B</v>
          </cell>
          <cell r="D14">
            <v>36076</v>
          </cell>
          <cell r="F14">
            <v>35.049999999999997</v>
          </cell>
          <cell r="H14">
            <v>49</v>
          </cell>
          <cell r="I14" t="str">
            <v>U63491</v>
          </cell>
          <cell r="J14" t="str">
            <v>ENGELH</v>
          </cell>
          <cell r="K14">
            <v>29</v>
          </cell>
          <cell r="L14" t="str">
            <v>PCD00A</v>
          </cell>
          <cell r="M14">
            <v>1025</v>
          </cell>
        </row>
        <row r="15">
          <cell r="A15">
            <v>11</v>
          </cell>
          <cell r="B15">
            <v>3600</v>
          </cell>
          <cell r="C15" t="str">
            <v>HANOVER INN CHARGES</v>
          </cell>
          <cell r="D15">
            <v>36105</v>
          </cell>
          <cell r="F15">
            <v>31.3</v>
          </cell>
          <cell r="H15">
            <v>49</v>
          </cell>
          <cell r="I15" t="str">
            <v>PURCEL</v>
          </cell>
          <cell r="J15" t="str">
            <v>6/LUN</v>
          </cell>
          <cell r="K15">
            <v>29</v>
          </cell>
          <cell r="L15" t="str">
            <v>CJX007</v>
          </cell>
          <cell r="M15">
            <v>1107</v>
          </cell>
        </row>
        <row r="17">
          <cell r="A17">
            <v>10</v>
          </cell>
          <cell r="B17">
            <v>3700</v>
          </cell>
          <cell r="C17" t="str">
            <v>HANOVER INN CHARGES</v>
          </cell>
          <cell r="D17">
            <v>36091</v>
          </cell>
          <cell r="F17">
            <v>18.14</v>
          </cell>
          <cell r="H17">
            <v>49</v>
          </cell>
          <cell r="I17" t="str">
            <v>PURCEL</v>
          </cell>
          <cell r="J17" t="str">
            <v>22/LUN</v>
          </cell>
          <cell r="K17">
            <v>29</v>
          </cell>
          <cell r="L17" t="str">
            <v>CJX001</v>
          </cell>
          <cell r="M17">
            <v>1024</v>
          </cell>
        </row>
        <row r="18">
          <cell r="A18">
            <v>11</v>
          </cell>
          <cell r="B18">
            <v>3700</v>
          </cell>
          <cell r="C18" t="str">
            <v>Comfort Inn</v>
          </cell>
          <cell r="D18">
            <v>36125</v>
          </cell>
          <cell r="F18">
            <v>281.88</v>
          </cell>
          <cell r="H18">
            <v>49</v>
          </cell>
          <cell r="I18" t="str">
            <v>T02291</v>
          </cell>
          <cell r="J18" t="str">
            <v>RLZ002</v>
          </cell>
          <cell r="K18">
            <v>29</v>
          </cell>
          <cell r="L18" t="str">
            <v>APV00A</v>
          </cell>
          <cell r="M18">
            <v>1127</v>
          </cell>
        </row>
        <row r="20">
          <cell r="A20">
            <v>11</v>
          </cell>
          <cell r="B20">
            <v>3800</v>
          </cell>
          <cell r="C20" t="str">
            <v>Ovadia, Zak</v>
          </cell>
          <cell r="D20">
            <v>36131</v>
          </cell>
          <cell r="F20">
            <v>430</v>
          </cell>
          <cell r="H20">
            <v>49</v>
          </cell>
          <cell r="I20">
            <v>115893</v>
          </cell>
          <cell r="J20" t="str">
            <v>RLZ001</v>
          </cell>
          <cell r="K20">
            <v>29</v>
          </cell>
          <cell r="L20" t="str">
            <v>APV00A</v>
          </cell>
          <cell r="M20">
            <v>1203</v>
          </cell>
        </row>
        <row r="22">
          <cell r="A22">
            <v>10</v>
          </cell>
          <cell r="B22">
            <v>4600</v>
          </cell>
          <cell r="C22" t="str">
            <v>Federal Express Corp</v>
          </cell>
          <cell r="D22">
            <v>36085</v>
          </cell>
          <cell r="F22">
            <v>10.32</v>
          </cell>
          <cell r="H22">
            <v>49</v>
          </cell>
          <cell r="I22">
            <v>954821</v>
          </cell>
          <cell r="J22" t="str">
            <v>JBC002</v>
          </cell>
          <cell r="K22">
            <v>29</v>
          </cell>
          <cell r="L22" t="str">
            <v>APV00A</v>
          </cell>
          <cell r="M22">
            <v>1018</v>
          </cell>
        </row>
        <row r="23">
          <cell r="A23">
            <v>10</v>
          </cell>
          <cell r="B23">
            <v>4600</v>
          </cell>
          <cell r="C23" t="str">
            <v>Federal Express Corp</v>
          </cell>
          <cell r="D23">
            <v>36092</v>
          </cell>
          <cell r="F23">
            <v>12.93</v>
          </cell>
          <cell r="H23">
            <v>49</v>
          </cell>
          <cell r="I23">
            <v>874102</v>
          </cell>
          <cell r="J23" t="str">
            <v>IEK003</v>
          </cell>
          <cell r="K23">
            <v>29</v>
          </cell>
          <cell r="L23" t="str">
            <v>APV00A</v>
          </cell>
          <cell r="M23">
            <v>1025</v>
          </cell>
        </row>
        <row r="24">
          <cell r="A24">
            <v>10</v>
          </cell>
          <cell r="B24">
            <v>4600</v>
          </cell>
          <cell r="C24" t="str">
            <v>Federal Express Corp</v>
          </cell>
          <cell r="D24">
            <v>36092</v>
          </cell>
          <cell r="F24">
            <v>83.48</v>
          </cell>
          <cell r="H24">
            <v>49</v>
          </cell>
          <cell r="I24">
            <v>913204</v>
          </cell>
          <cell r="J24" t="str">
            <v>IEK003</v>
          </cell>
          <cell r="K24">
            <v>29</v>
          </cell>
          <cell r="L24" t="str">
            <v>APV00A</v>
          </cell>
          <cell r="M24">
            <v>1025</v>
          </cell>
        </row>
        <row r="25">
          <cell r="A25">
            <v>11</v>
          </cell>
          <cell r="B25">
            <v>4600</v>
          </cell>
          <cell r="C25" t="str">
            <v>Federal Express Corp</v>
          </cell>
          <cell r="D25">
            <v>36117</v>
          </cell>
          <cell r="F25">
            <v>64.81</v>
          </cell>
          <cell r="H25">
            <v>49</v>
          </cell>
          <cell r="I25">
            <v>629004</v>
          </cell>
          <cell r="J25" t="str">
            <v>IEK003</v>
          </cell>
          <cell r="K25">
            <v>29</v>
          </cell>
          <cell r="L25" t="str">
            <v>APV00A</v>
          </cell>
          <cell r="M25">
            <v>1119</v>
          </cell>
        </row>
        <row r="26">
          <cell r="A26">
            <v>11</v>
          </cell>
          <cell r="B26">
            <v>4600</v>
          </cell>
          <cell r="C26" t="str">
            <v>Federal Express Corp</v>
          </cell>
          <cell r="D26">
            <v>36125</v>
          </cell>
          <cell r="F26">
            <v>16.059999999999999</v>
          </cell>
          <cell r="H26">
            <v>49</v>
          </cell>
          <cell r="I26">
            <v>669867</v>
          </cell>
          <cell r="J26" t="str">
            <v>RLZ002</v>
          </cell>
          <cell r="K26">
            <v>29</v>
          </cell>
          <cell r="L26" t="str">
            <v>APV00A</v>
          </cell>
          <cell r="M26">
            <v>1127</v>
          </cell>
        </row>
        <row r="28">
          <cell r="A28">
            <v>11</v>
          </cell>
          <cell r="B28">
            <v>4610</v>
          </cell>
          <cell r="C28" t="str">
            <v>Federal Express Corp</v>
          </cell>
          <cell r="D28">
            <v>36123</v>
          </cell>
          <cell r="F28">
            <v>164.12</v>
          </cell>
          <cell r="H28">
            <v>49</v>
          </cell>
          <cell r="I28">
            <v>750452</v>
          </cell>
          <cell r="J28" t="str">
            <v>RLZ002</v>
          </cell>
          <cell r="K28">
            <v>29</v>
          </cell>
          <cell r="L28" t="str">
            <v>APV00A</v>
          </cell>
          <cell r="M28">
            <v>1125</v>
          </cell>
        </row>
        <row r="30">
          <cell r="A30">
            <v>10</v>
          </cell>
          <cell r="B30">
            <v>4760</v>
          </cell>
          <cell r="C30" t="str">
            <v>Telephone toll chrg</v>
          </cell>
          <cell r="D30">
            <v>36099</v>
          </cell>
          <cell r="F30">
            <v>7.66</v>
          </cell>
          <cell r="H30">
            <v>49</v>
          </cell>
          <cell r="I30">
            <v>36069</v>
          </cell>
          <cell r="K30">
            <v>30</v>
          </cell>
          <cell r="L30" t="str">
            <v>CJX006</v>
          </cell>
          <cell r="M30">
            <v>1101</v>
          </cell>
        </row>
        <row r="31">
          <cell r="A31">
            <v>11</v>
          </cell>
          <cell r="B31">
            <v>4760</v>
          </cell>
          <cell r="C31" t="str">
            <v>Telephone toll chrg</v>
          </cell>
          <cell r="D31">
            <v>36129</v>
          </cell>
          <cell r="F31">
            <v>4.3</v>
          </cell>
          <cell r="H31">
            <v>49</v>
          </cell>
          <cell r="I31">
            <v>36100</v>
          </cell>
          <cell r="K31">
            <v>30</v>
          </cell>
          <cell r="L31" t="str">
            <v>CJX002</v>
          </cell>
          <cell r="M31">
            <v>1205</v>
          </cell>
        </row>
        <row r="33">
          <cell r="A33">
            <v>10</v>
          </cell>
          <cell r="B33">
            <v>4790</v>
          </cell>
          <cell r="C33" t="str">
            <v>Telephone line chrg</v>
          </cell>
          <cell r="D33">
            <v>36099</v>
          </cell>
          <cell r="F33">
            <v>24</v>
          </cell>
          <cell r="H33">
            <v>49</v>
          </cell>
          <cell r="I33">
            <v>36069</v>
          </cell>
          <cell r="K33">
            <v>30</v>
          </cell>
          <cell r="L33" t="str">
            <v>CJX006</v>
          </cell>
          <cell r="M33">
            <v>1101</v>
          </cell>
        </row>
        <row r="34">
          <cell r="A34">
            <v>11</v>
          </cell>
          <cell r="B34">
            <v>4790</v>
          </cell>
          <cell r="C34" t="str">
            <v>Telephone line chrg</v>
          </cell>
          <cell r="D34">
            <v>36129</v>
          </cell>
          <cell r="F34">
            <v>24</v>
          </cell>
          <cell r="H34">
            <v>49</v>
          </cell>
          <cell r="I34">
            <v>36100</v>
          </cell>
          <cell r="K34">
            <v>30</v>
          </cell>
          <cell r="L34" t="str">
            <v>CJX002</v>
          </cell>
          <cell r="M34">
            <v>1205</v>
          </cell>
        </row>
        <row r="36">
          <cell r="A36">
            <v>10</v>
          </cell>
          <cell r="B36">
            <v>5000</v>
          </cell>
          <cell r="C36" t="str">
            <v>316036:P M LaClaire</v>
          </cell>
          <cell r="D36">
            <v>36088</v>
          </cell>
          <cell r="F36">
            <v>144</v>
          </cell>
          <cell r="H36">
            <v>49</v>
          </cell>
          <cell r="I36">
            <v>5002</v>
          </cell>
          <cell r="J36" t="str">
            <v>IEK002</v>
          </cell>
          <cell r="K36">
            <v>29</v>
          </cell>
          <cell r="L36" t="str">
            <v>APV00A</v>
          </cell>
          <cell r="M36">
            <v>1021</v>
          </cell>
        </row>
        <row r="38">
          <cell r="A38">
            <v>10</v>
          </cell>
          <cell r="B38">
            <v>5190</v>
          </cell>
          <cell r="C38" t="str">
            <v>D ENGELHARD</v>
          </cell>
          <cell r="D38">
            <v>36098</v>
          </cell>
          <cell r="F38">
            <v>3421.76</v>
          </cell>
          <cell r="H38">
            <v>61</v>
          </cell>
          <cell r="I38">
            <v>952</v>
          </cell>
          <cell r="J38">
            <v>215</v>
          </cell>
          <cell r="K38">
            <v>257321</v>
          </cell>
          <cell r="L38" t="str">
            <v>PRO2B2</v>
          </cell>
          <cell r="M38">
            <v>1031</v>
          </cell>
        </row>
        <row r="39">
          <cell r="A39">
            <v>10</v>
          </cell>
          <cell r="B39">
            <v>5190</v>
          </cell>
          <cell r="C39" t="str">
            <v>OVIDIA SAL/BEN JUL/S</v>
          </cell>
          <cell r="D39">
            <v>36102</v>
          </cell>
          <cell r="F39">
            <v>2467.5</v>
          </cell>
          <cell r="H39">
            <v>61</v>
          </cell>
          <cell r="K39">
            <v>257300</v>
          </cell>
          <cell r="L39" t="str">
            <v>JMX048</v>
          </cell>
          <cell r="M39">
            <v>1104</v>
          </cell>
        </row>
        <row r="40">
          <cell r="A40">
            <v>11</v>
          </cell>
          <cell r="B40">
            <v>5190</v>
          </cell>
          <cell r="C40" t="str">
            <v>D ENGELHARD</v>
          </cell>
          <cell r="D40">
            <v>36128</v>
          </cell>
          <cell r="F40">
            <v>3421.76</v>
          </cell>
          <cell r="H40">
            <v>61</v>
          </cell>
          <cell r="I40">
            <v>952</v>
          </cell>
          <cell r="J40">
            <v>206</v>
          </cell>
          <cell r="K40">
            <v>257321</v>
          </cell>
          <cell r="L40" t="str">
            <v>PRO2B2</v>
          </cell>
          <cell r="M40">
            <v>1130</v>
          </cell>
        </row>
        <row r="42">
          <cell r="A42">
            <v>10</v>
          </cell>
          <cell r="B42">
            <v>5200</v>
          </cell>
          <cell r="C42" t="str">
            <v>TRANS CHG PATHWAY</v>
          </cell>
          <cell r="D42">
            <v>36102</v>
          </cell>
          <cell r="F42">
            <v>27431.200000000001</v>
          </cell>
          <cell r="H42">
            <v>61</v>
          </cell>
          <cell r="K42">
            <v>774711</v>
          </cell>
          <cell r="L42" t="str">
            <v>JMX046</v>
          </cell>
          <cell r="M42">
            <v>1104</v>
          </cell>
        </row>
        <row r="43">
          <cell r="A43">
            <v>11</v>
          </cell>
          <cell r="B43">
            <v>5200</v>
          </cell>
          <cell r="C43" t="str">
            <v>P342618:Pathways Con</v>
          </cell>
          <cell r="D43">
            <v>36116</v>
          </cell>
          <cell r="F43">
            <v>287.93</v>
          </cell>
          <cell r="H43">
            <v>49</v>
          </cell>
          <cell r="I43">
            <v>1893</v>
          </cell>
          <cell r="J43" t="str">
            <v>IEK002</v>
          </cell>
          <cell r="K43">
            <v>29</v>
          </cell>
          <cell r="L43" t="str">
            <v>APV00A</v>
          </cell>
          <cell r="M43">
            <v>1118</v>
          </cell>
        </row>
        <row r="44">
          <cell r="A44">
            <v>11</v>
          </cell>
          <cell r="B44">
            <v>5200</v>
          </cell>
          <cell r="C44" t="str">
            <v>P342618:Pathways Con</v>
          </cell>
          <cell r="D44">
            <v>36116</v>
          </cell>
          <cell r="F44">
            <v>764.36</v>
          </cell>
          <cell r="H44">
            <v>49</v>
          </cell>
          <cell r="I44">
            <v>1892</v>
          </cell>
          <cell r="J44" t="str">
            <v>IEK002</v>
          </cell>
          <cell r="K44">
            <v>29</v>
          </cell>
          <cell r="L44" t="str">
            <v>APV00A</v>
          </cell>
          <cell r="M44">
            <v>1118</v>
          </cell>
        </row>
        <row r="46">
          <cell r="A46">
            <v>10</v>
          </cell>
          <cell r="B46">
            <v>5202</v>
          </cell>
          <cell r="C46" t="str">
            <v>78201:Richard Burck</v>
          </cell>
          <cell r="D46">
            <v>36083</v>
          </cell>
          <cell r="F46">
            <v>6288.72</v>
          </cell>
          <cell r="H46">
            <v>49</v>
          </cell>
          <cell r="I46">
            <v>1884</v>
          </cell>
          <cell r="J46" t="str">
            <v>IEK001</v>
          </cell>
          <cell r="K46">
            <v>29</v>
          </cell>
          <cell r="L46" t="str">
            <v>APV00A</v>
          </cell>
          <cell r="M46">
            <v>1016</v>
          </cell>
        </row>
        <row r="47">
          <cell r="A47">
            <v>10</v>
          </cell>
          <cell r="B47">
            <v>5202</v>
          </cell>
          <cell r="C47" t="str">
            <v>78201:Richard Burck</v>
          </cell>
          <cell r="D47">
            <v>36099</v>
          </cell>
          <cell r="F47">
            <v>4676.01</v>
          </cell>
          <cell r="H47">
            <v>49</v>
          </cell>
          <cell r="I47" t="str">
            <v>T-2002</v>
          </cell>
          <cell r="J47" t="str">
            <v>RLZ004</v>
          </cell>
          <cell r="K47">
            <v>29</v>
          </cell>
          <cell r="L47" t="str">
            <v>APV00A</v>
          </cell>
          <cell r="M47">
            <v>1101</v>
          </cell>
        </row>
        <row r="49">
          <cell r="A49">
            <v>11</v>
          </cell>
          <cell r="B49">
            <v>5206</v>
          </cell>
          <cell r="C49" t="str">
            <v>79563:HB Communicati</v>
          </cell>
          <cell r="D49">
            <v>36116</v>
          </cell>
          <cell r="F49">
            <v>4770</v>
          </cell>
          <cell r="H49">
            <v>49</v>
          </cell>
          <cell r="I49" t="str">
            <v>V-2002</v>
          </cell>
          <cell r="J49" t="str">
            <v>RLZ001</v>
          </cell>
          <cell r="K49">
            <v>29</v>
          </cell>
          <cell r="L49" t="str">
            <v>APV00A</v>
          </cell>
          <cell r="M49">
            <v>1118</v>
          </cell>
        </row>
        <row r="51">
          <cell r="A51">
            <v>11</v>
          </cell>
          <cell r="B51">
            <v>5210</v>
          </cell>
          <cell r="C51" t="str">
            <v>P328910:Rosenbaum, M</v>
          </cell>
          <cell r="D51">
            <v>36106</v>
          </cell>
          <cell r="F51">
            <v>1107.78</v>
          </cell>
          <cell r="H51">
            <v>49</v>
          </cell>
          <cell r="I51" t="str">
            <v>T-2002</v>
          </cell>
          <cell r="J51" t="str">
            <v>DJC002</v>
          </cell>
          <cell r="K51">
            <v>29</v>
          </cell>
          <cell r="L51" t="str">
            <v>APV00A</v>
          </cell>
          <cell r="M51">
            <v>1108</v>
          </cell>
        </row>
        <row r="53">
          <cell r="A53">
            <v>10</v>
          </cell>
          <cell r="B53">
            <v>6510</v>
          </cell>
          <cell r="C53" t="str">
            <v>Labr:Kemeny Math Bui</v>
          </cell>
          <cell r="D53">
            <v>36098</v>
          </cell>
          <cell r="F53">
            <v>1611.49</v>
          </cell>
          <cell r="H53">
            <v>60</v>
          </cell>
          <cell r="I53" t="str">
            <v>W02</v>
          </cell>
          <cell r="J53">
            <v>99526</v>
          </cell>
          <cell r="K53">
            <v>12344</v>
          </cell>
          <cell r="L53" t="str">
            <v>JME993</v>
          </cell>
          <cell r="M53">
            <v>1031</v>
          </cell>
        </row>
        <row r="54">
          <cell r="A54">
            <v>11</v>
          </cell>
          <cell r="B54">
            <v>6510</v>
          </cell>
          <cell r="C54" t="str">
            <v>Labr:Kemeny Math Bui</v>
          </cell>
          <cell r="D54">
            <v>36128</v>
          </cell>
          <cell r="F54">
            <v>1444.53</v>
          </cell>
          <cell r="H54">
            <v>60</v>
          </cell>
          <cell r="I54" t="str">
            <v>W02</v>
          </cell>
          <cell r="J54">
            <v>99526</v>
          </cell>
          <cell r="K54">
            <v>12344</v>
          </cell>
          <cell r="L54" t="str">
            <v>JME993</v>
          </cell>
          <cell r="M54">
            <v>1130</v>
          </cell>
        </row>
        <row r="56">
          <cell r="A56">
            <v>10</v>
          </cell>
          <cell r="B56">
            <v>6640</v>
          </cell>
          <cell r="C56" t="str">
            <v>328901:Bruner/Cott &amp;</v>
          </cell>
          <cell r="D56">
            <v>36072</v>
          </cell>
          <cell r="F56">
            <v>430.84</v>
          </cell>
          <cell r="H56">
            <v>49</v>
          </cell>
          <cell r="I56">
            <v>802045</v>
          </cell>
          <cell r="J56" t="str">
            <v>IEK002</v>
          </cell>
          <cell r="K56">
            <v>29</v>
          </cell>
          <cell r="L56" t="str">
            <v>APV00A</v>
          </cell>
          <cell r="M56">
            <v>1007</v>
          </cell>
        </row>
        <row r="57">
          <cell r="A57">
            <v>10</v>
          </cell>
          <cell r="B57">
            <v>6640</v>
          </cell>
          <cell r="C57" t="str">
            <v>328901:Bruner/Cott &amp;</v>
          </cell>
          <cell r="D57">
            <v>36072</v>
          </cell>
          <cell r="F57">
            <v>1929.93</v>
          </cell>
          <cell r="H57">
            <v>49</v>
          </cell>
          <cell r="I57">
            <v>802094</v>
          </cell>
          <cell r="J57" t="str">
            <v>IEK002</v>
          </cell>
          <cell r="K57">
            <v>29</v>
          </cell>
          <cell r="L57" t="str">
            <v>APV00A</v>
          </cell>
          <cell r="M57">
            <v>1007</v>
          </cell>
        </row>
        <row r="58">
          <cell r="A58">
            <v>10</v>
          </cell>
          <cell r="B58">
            <v>6640</v>
          </cell>
          <cell r="C58" t="str">
            <v>328906:Bruner/Cott &amp;</v>
          </cell>
          <cell r="D58">
            <v>36088</v>
          </cell>
          <cell r="F58">
            <v>127809</v>
          </cell>
          <cell r="H58">
            <v>49</v>
          </cell>
          <cell r="I58">
            <v>902063</v>
          </cell>
          <cell r="J58" t="str">
            <v>JBC001</v>
          </cell>
          <cell r="K58">
            <v>29</v>
          </cell>
          <cell r="L58" t="str">
            <v>APV00A</v>
          </cell>
          <cell r="M58">
            <v>1021</v>
          </cell>
        </row>
        <row r="59">
          <cell r="A59">
            <v>10</v>
          </cell>
          <cell r="B59">
            <v>6640</v>
          </cell>
          <cell r="C59" t="str">
            <v>328901:Bruner/Cott &amp;</v>
          </cell>
          <cell r="D59">
            <v>36089</v>
          </cell>
          <cell r="F59">
            <v>465</v>
          </cell>
          <cell r="H59">
            <v>49</v>
          </cell>
          <cell r="I59">
            <v>902078</v>
          </cell>
          <cell r="J59" t="str">
            <v>IEK003</v>
          </cell>
          <cell r="K59">
            <v>29</v>
          </cell>
          <cell r="L59" t="str">
            <v>APV00A</v>
          </cell>
          <cell r="M59">
            <v>1022</v>
          </cell>
        </row>
        <row r="60">
          <cell r="A60">
            <v>10</v>
          </cell>
          <cell r="B60">
            <v>6640</v>
          </cell>
          <cell r="C60" t="str">
            <v>328906:Bruner/Cott &amp;</v>
          </cell>
          <cell r="D60">
            <v>36089</v>
          </cell>
          <cell r="F60">
            <v>672</v>
          </cell>
          <cell r="H60">
            <v>49</v>
          </cell>
          <cell r="I60">
            <v>902047</v>
          </cell>
          <cell r="J60" t="str">
            <v>IEK003</v>
          </cell>
          <cell r="K60">
            <v>29</v>
          </cell>
          <cell r="L60" t="str">
            <v>APV00A</v>
          </cell>
          <cell r="M60">
            <v>1022</v>
          </cell>
        </row>
        <row r="61">
          <cell r="A61">
            <v>10</v>
          </cell>
          <cell r="B61">
            <v>6640</v>
          </cell>
          <cell r="C61" t="str">
            <v>328957:Moore Ruble Y</v>
          </cell>
          <cell r="D61">
            <v>36089</v>
          </cell>
          <cell r="F61">
            <v>475.82</v>
          </cell>
          <cell r="H61">
            <v>49</v>
          </cell>
          <cell r="I61">
            <v>20901</v>
          </cell>
          <cell r="J61" t="str">
            <v>IEK003</v>
          </cell>
          <cell r="K61">
            <v>29</v>
          </cell>
          <cell r="L61" t="str">
            <v>APV00A</v>
          </cell>
          <cell r="M61">
            <v>1022</v>
          </cell>
        </row>
        <row r="62">
          <cell r="A62">
            <v>10</v>
          </cell>
          <cell r="B62">
            <v>6640</v>
          </cell>
          <cell r="C62" t="str">
            <v>328957:Moore Ruble Y</v>
          </cell>
          <cell r="D62">
            <v>36089</v>
          </cell>
          <cell r="F62">
            <v>1163.31</v>
          </cell>
          <cell r="H62">
            <v>49</v>
          </cell>
          <cell r="I62">
            <v>21001</v>
          </cell>
          <cell r="J62" t="str">
            <v>IEK003</v>
          </cell>
          <cell r="K62">
            <v>29</v>
          </cell>
          <cell r="L62" t="str">
            <v>APV00A</v>
          </cell>
          <cell r="M62">
            <v>1022</v>
          </cell>
        </row>
        <row r="63">
          <cell r="A63">
            <v>10</v>
          </cell>
          <cell r="B63">
            <v>6640</v>
          </cell>
          <cell r="C63" t="str">
            <v>328901:Bruner/Cott &amp;</v>
          </cell>
          <cell r="D63">
            <v>36090</v>
          </cell>
          <cell r="F63">
            <v>11634.24</v>
          </cell>
          <cell r="H63">
            <v>49</v>
          </cell>
          <cell r="I63">
            <v>902046</v>
          </cell>
          <cell r="J63" t="str">
            <v>JBC001</v>
          </cell>
          <cell r="K63">
            <v>29</v>
          </cell>
          <cell r="L63" t="str">
            <v>APV00A</v>
          </cell>
          <cell r="M63">
            <v>1023</v>
          </cell>
        </row>
        <row r="64">
          <cell r="A64">
            <v>10</v>
          </cell>
          <cell r="B64">
            <v>6640</v>
          </cell>
          <cell r="C64" t="str">
            <v>328901:Bruner/Cott &amp;</v>
          </cell>
          <cell r="D64">
            <v>36091</v>
          </cell>
          <cell r="F64">
            <v>263.05</v>
          </cell>
          <cell r="H64">
            <v>49</v>
          </cell>
          <cell r="I64" t="str">
            <v>02078B</v>
          </cell>
          <cell r="J64" t="str">
            <v>IEK001</v>
          </cell>
          <cell r="K64">
            <v>29</v>
          </cell>
          <cell r="L64" t="str">
            <v>APV00A</v>
          </cell>
          <cell r="M64">
            <v>1024</v>
          </cell>
        </row>
        <row r="65">
          <cell r="A65">
            <v>10</v>
          </cell>
          <cell r="B65">
            <v>6640</v>
          </cell>
          <cell r="C65" t="str">
            <v>328906:Bruner/Cott &amp;</v>
          </cell>
          <cell r="D65">
            <v>36091</v>
          </cell>
          <cell r="F65">
            <v>560</v>
          </cell>
          <cell r="H65">
            <v>49</v>
          </cell>
          <cell r="I65">
            <v>802080</v>
          </cell>
          <cell r="J65" t="str">
            <v>IEK001</v>
          </cell>
          <cell r="K65">
            <v>29</v>
          </cell>
          <cell r="L65" t="str">
            <v>APV00A</v>
          </cell>
          <cell r="M65">
            <v>1024</v>
          </cell>
        </row>
        <row r="66">
          <cell r="A66">
            <v>10</v>
          </cell>
          <cell r="B66">
            <v>6640</v>
          </cell>
          <cell r="C66" t="str">
            <v>328906:Bruner/Cott &amp;</v>
          </cell>
          <cell r="D66">
            <v>36091</v>
          </cell>
          <cell r="F66">
            <v>7585.73</v>
          </cell>
          <cell r="H66">
            <v>49</v>
          </cell>
          <cell r="I66" t="str">
            <v>02078A</v>
          </cell>
          <cell r="J66" t="str">
            <v>IEK001</v>
          </cell>
          <cell r="K66">
            <v>29</v>
          </cell>
          <cell r="L66" t="str">
            <v>APV00A</v>
          </cell>
          <cell r="M66">
            <v>1024</v>
          </cell>
        </row>
        <row r="67">
          <cell r="A67">
            <v>10</v>
          </cell>
          <cell r="B67">
            <v>6640</v>
          </cell>
          <cell r="C67" t="str">
            <v>P328901:Bruner/Cott</v>
          </cell>
          <cell r="D67">
            <v>36098</v>
          </cell>
          <cell r="F67">
            <v>2778.05</v>
          </cell>
          <cell r="H67">
            <v>49</v>
          </cell>
          <cell r="I67">
            <v>902082</v>
          </cell>
          <cell r="J67" t="str">
            <v>RLZ002</v>
          </cell>
          <cell r="K67">
            <v>29</v>
          </cell>
          <cell r="L67" t="str">
            <v>APV00A</v>
          </cell>
          <cell r="M67">
            <v>1031</v>
          </cell>
        </row>
        <row r="68">
          <cell r="A68">
            <v>10</v>
          </cell>
          <cell r="B68">
            <v>6640</v>
          </cell>
          <cell r="C68" t="str">
            <v>TRANS CHG MRY</v>
          </cell>
          <cell r="D68">
            <v>36102</v>
          </cell>
          <cell r="F68">
            <v>1483.35</v>
          </cell>
          <cell r="H68">
            <v>61</v>
          </cell>
          <cell r="K68">
            <v>774711</v>
          </cell>
          <cell r="L68" t="str">
            <v>JMX046</v>
          </cell>
          <cell r="M68">
            <v>1104</v>
          </cell>
        </row>
        <row r="69">
          <cell r="A69">
            <v>11</v>
          </cell>
          <cell r="B69">
            <v>6640</v>
          </cell>
          <cell r="C69" t="str">
            <v>74785:Saucier &amp; Flyn</v>
          </cell>
          <cell r="D69">
            <v>36110</v>
          </cell>
          <cell r="F69">
            <v>180</v>
          </cell>
          <cell r="H69">
            <v>49</v>
          </cell>
          <cell r="I69">
            <v>100207</v>
          </cell>
          <cell r="J69" t="str">
            <v>IEK005</v>
          </cell>
          <cell r="K69">
            <v>29</v>
          </cell>
          <cell r="L69" t="str">
            <v>APV00A</v>
          </cell>
          <cell r="M69">
            <v>1112</v>
          </cell>
        </row>
        <row r="70">
          <cell r="A70">
            <v>11</v>
          </cell>
          <cell r="B70">
            <v>6640</v>
          </cell>
          <cell r="C70" t="str">
            <v>328901:Bruner/Cott &amp;</v>
          </cell>
          <cell r="D70">
            <v>36125</v>
          </cell>
          <cell r="F70">
            <v>805</v>
          </cell>
          <cell r="H70">
            <v>49</v>
          </cell>
          <cell r="I70">
            <v>2024</v>
          </cell>
          <cell r="J70" t="str">
            <v>DJC002</v>
          </cell>
          <cell r="K70">
            <v>29</v>
          </cell>
          <cell r="L70" t="str">
            <v>APV00A</v>
          </cell>
          <cell r="M70">
            <v>1127</v>
          </cell>
        </row>
        <row r="71">
          <cell r="A71">
            <v>11</v>
          </cell>
          <cell r="B71">
            <v>6640</v>
          </cell>
          <cell r="C71" t="str">
            <v>328901:Bruner/Cott &amp;</v>
          </cell>
          <cell r="D71">
            <v>36125</v>
          </cell>
          <cell r="F71">
            <v>2065.63</v>
          </cell>
          <cell r="H71">
            <v>49</v>
          </cell>
          <cell r="I71">
            <v>2060</v>
          </cell>
          <cell r="J71" t="str">
            <v>DJC002</v>
          </cell>
          <cell r="K71">
            <v>29</v>
          </cell>
          <cell r="L71" t="str">
            <v>APV00A</v>
          </cell>
          <cell r="M71">
            <v>1127</v>
          </cell>
        </row>
        <row r="72">
          <cell r="A72">
            <v>11</v>
          </cell>
          <cell r="B72">
            <v>6640</v>
          </cell>
          <cell r="C72" t="str">
            <v>328906:Bruner/Cott &amp;</v>
          </cell>
          <cell r="D72">
            <v>36125</v>
          </cell>
          <cell r="F72">
            <v>791.44</v>
          </cell>
          <cell r="H72">
            <v>49</v>
          </cell>
          <cell r="I72">
            <v>2056</v>
          </cell>
          <cell r="J72" t="str">
            <v>DJC002</v>
          </cell>
          <cell r="K72">
            <v>29</v>
          </cell>
          <cell r="L72" t="str">
            <v>APV00A</v>
          </cell>
          <cell r="M72">
            <v>1127</v>
          </cell>
        </row>
        <row r="73">
          <cell r="A73">
            <v>11</v>
          </cell>
          <cell r="B73">
            <v>6640</v>
          </cell>
          <cell r="C73" t="str">
            <v>328906:Bruner/Cott &amp;</v>
          </cell>
          <cell r="D73">
            <v>36125</v>
          </cell>
          <cell r="F73">
            <v>12550.56</v>
          </cell>
          <cell r="H73">
            <v>49</v>
          </cell>
          <cell r="I73">
            <v>2055</v>
          </cell>
          <cell r="J73" t="str">
            <v>DJC002</v>
          </cell>
          <cell r="K73">
            <v>29</v>
          </cell>
          <cell r="L73" t="str">
            <v>APV00A</v>
          </cell>
          <cell r="M73">
            <v>1127</v>
          </cell>
        </row>
        <row r="74">
          <cell r="A74">
            <v>11</v>
          </cell>
          <cell r="B74">
            <v>6640</v>
          </cell>
          <cell r="C74" t="str">
            <v>P342612:Moore Ruble</v>
          </cell>
          <cell r="D74">
            <v>36125</v>
          </cell>
          <cell r="F74">
            <v>3633.04</v>
          </cell>
          <cell r="H74">
            <v>49</v>
          </cell>
          <cell r="I74" t="str">
            <v>21001R</v>
          </cell>
          <cell r="J74" t="str">
            <v>DJC002</v>
          </cell>
          <cell r="K74">
            <v>29</v>
          </cell>
          <cell r="L74" t="str">
            <v>APV00A</v>
          </cell>
          <cell r="M74">
            <v>1127</v>
          </cell>
        </row>
        <row r="75">
          <cell r="A75">
            <v>11</v>
          </cell>
          <cell r="B75">
            <v>6640</v>
          </cell>
          <cell r="C75" t="str">
            <v>328906:Bruner/Cott &amp;</v>
          </cell>
          <cell r="D75">
            <v>36130</v>
          </cell>
          <cell r="F75">
            <v>85206</v>
          </cell>
          <cell r="H75">
            <v>49</v>
          </cell>
          <cell r="I75">
            <v>2071</v>
          </cell>
          <cell r="J75" t="str">
            <v>JBC001</v>
          </cell>
          <cell r="K75">
            <v>29</v>
          </cell>
          <cell r="L75" t="str">
            <v>APV00A</v>
          </cell>
          <cell r="M75">
            <v>1202</v>
          </cell>
        </row>
        <row r="77">
          <cell r="A77">
            <v>10</v>
          </cell>
          <cell r="B77">
            <v>6641</v>
          </cell>
          <cell r="C77" t="str">
            <v>77972:Bruner/Cott &amp;</v>
          </cell>
          <cell r="D77">
            <v>36089</v>
          </cell>
          <cell r="F77">
            <v>1705</v>
          </cell>
          <cell r="H77">
            <v>49</v>
          </cell>
          <cell r="I77">
            <v>902079</v>
          </cell>
          <cell r="J77" t="str">
            <v>IEK003</v>
          </cell>
          <cell r="K77">
            <v>29</v>
          </cell>
          <cell r="L77" t="str">
            <v>APV00A</v>
          </cell>
          <cell r="M77">
            <v>1022</v>
          </cell>
        </row>
        <row r="78">
          <cell r="A78">
            <v>11</v>
          </cell>
          <cell r="B78">
            <v>6641</v>
          </cell>
          <cell r="C78" t="str">
            <v>77972:Bruner/Cott &amp;</v>
          </cell>
          <cell r="D78">
            <v>36125</v>
          </cell>
          <cell r="F78">
            <v>740</v>
          </cell>
          <cell r="H78">
            <v>49</v>
          </cell>
          <cell r="I78">
            <v>2025</v>
          </cell>
          <cell r="J78" t="str">
            <v>DJC002</v>
          </cell>
          <cell r="K78">
            <v>29</v>
          </cell>
          <cell r="L78" t="str">
            <v>APV00A</v>
          </cell>
          <cell r="M78">
            <v>1127</v>
          </cell>
        </row>
        <row r="80">
          <cell r="A80">
            <v>10</v>
          </cell>
          <cell r="B80">
            <v>6644</v>
          </cell>
          <cell r="C80" t="str">
            <v>78712:Bruner/Cott &amp;</v>
          </cell>
          <cell r="D80">
            <v>36091</v>
          </cell>
          <cell r="F80">
            <v>412.46</v>
          </cell>
          <cell r="H80">
            <v>49</v>
          </cell>
          <cell r="I80">
            <v>802039</v>
          </cell>
          <cell r="J80" t="str">
            <v>DJC001</v>
          </cell>
          <cell r="K80">
            <v>29</v>
          </cell>
          <cell r="L80" t="str">
            <v>APV00A</v>
          </cell>
          <cell r="M80">
            <v>1024</v>
          </cell>
        </row>
        <row r="81">
          <cell r="A81">
            <v>10</v>
          </cell>
          <cell r="B81">
            <v>6644</v>
          </cell>
          <cell r="C81" t="str">
            <v>78712:Bruner/Cott &amp;</v>
          </cell>
          <cell r="D81">
            <v>36091</v>
          </cell>
          <cell r="F81">
            <v>4427.5200000000004</v>
          </cell>
          <cell r="H81">
            <v>49</v>
          </cell>
          <cell r="I81">
            <v>802040</v>
          </cell>
          <cell r="J81" t="str">
            <v>DJC001</v>
          </cell>
          <cell r="K81">
            <v>29</v>
          </cell>
          <cell r="L81" t="str">
            <v>APV00A</v>
          </cell>
          <cell r="M81">
            <v>1024</v>
          </cell>
        </row>
      </sheetData>
      <sheetData sheetId="14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15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16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17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18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4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5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6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7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8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39">
        <row r="1">
          <cell r="A1" t="str">
            <v>Mon</v>
          </cell>
          <cell r="B1" t="str">
            <v>Code</v>
          </cell>
          <cell r="C1" t="str">
            <v>Description</v>
          </cell>
          <cell r="D1" t="str">
            <v>Date</v>
          </cell>
          <cell r="E1" t="str">
            <v>Entries</v>
          </cell>
          <cell r="F1" t="str">
            <v>Rev/Exp</v>
          </cell>
          <cell r="G1" t="str">
            <v>Commitments</v>
          </cell>
          <cell r="H1" t="str">
            <v>EC</v>
          </cell>
          <cell r="I1" t="str">
            <v>Ref</v>
          </cell>
          <cell r="J1" t="str">
            <v>Ref2</v>
          </cell>
          <cell r="K1" t="str">
            <v>Account</v>
          </cell>
          <cell r="L1" t="str">
            <v>Ref</v>
          </cell>
          <cell r="M1" t="str">
            <v>Date</v>
          </cell>
        </row>
      </sheetData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rtmouth.edu/~control/policies/signature-authority.html" TargetMode="External"/><Relationship Id="rId2" Type="http://schemas.openxmlformats.org/officeDocument/2006/relationships/hyperlink" Target="https://www.dartmouth.edu/~control/policies/disposal-policy.html" TargetMode="Externa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s://www.dartmouth.edu/~control/docs/financialrept/capital_nc_definitions.pdf" TargetMode="External"/><Relationship Id="rId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J63"/>
  <sheetViews>
    <sheetView showGridLines="0" tabSelected="1" zoomScale="80" zoomScaleNormal="80" zoomScaleSheetLayoutView="80" zoomScalePageLayoutView="80" workbookViewId="0">
      <selection sqref="A1:H1"/>
    </sheetView>
  </sheetViews>
  <sheetFormatPr baseColWidth="10" defaultColWidth="11.5" defaultRowHeight="13" x14ac:dyDescent="0.15"/>
  <cols>
    <col min="1" max="1" width="34" style="166" customWidth="1"/>
    <col min="2" max="2" width="30.33203125" style="139" customWidth="1"/>
    <col min="3" max="3" width="24.5" style="32" customWidth="1"/>
    <col min="4" max="4" width="4" style="32" customWidth="1"/>
    <col min="5" max="5" width="5.33203125" style="32" customWidth="1"/>
    <col min="6" max="6" width="11" style="32" customWidth="1"/>
    <col min="7" max="7" width="9.6640625" style="32" customWidth="1"/>
    <col min="8" max="8" width="7.5" style="32" customWidth="1"/>
    <col min="9" max="9" width="11.5" style="32"/>
    <col min="10" max="10" width="11.5" style="32" customWidth="1"/>
    <col min="11" max="16384" width="11.5" style="32"/>
  </cols>
  <sheetData>
    <row r="1" spans="1:10" ht="24" customHeight="1" x14ac:dyDescent="0.15">
      <c r="A1" s="270" t="s">
        <v>416</v>
      </c>
      <c r="B1" s="270"/>
      <c r="C1" s="270"/>
      <c r="D1" s="270"/>
      <c r="E1" s="270"/>
      <c r="F1" s="270"/>
      <c r="G1" s="270"/>
      <c r="H1" s="270"/>
    </row>
    <row r="3" spans="1:10" x14ac:dyDescent="0.15">
      <c r="A3" s="164"/>
      <c r="B3" s="126"/>
      <c r="C3" s="127" t="s">
        <v>6</v>
      </c>
      <c r="D3" s="128"/>
      <c r="E3" s="128"/>
      <c r="F3" s="128"/>
      <c r="G3" s="128"/>
      <c r="H3" s="129"/>
    </row>
    <row r="4" spans="1:10" x14ac:dyDescent="0.15">
      <c r="A4" s="165"/>
      <c r="B4" s="130"/>
      <c r="C4" s="131"/>
      <c r="D4" s="132" t="s">
        <v>370</v>
      </c>
      <c r="E4" s="132" t="s">
        <v>19</v>
      </c>
      <c r="F4" s="133" t="s">
        <v>39</v>
      </c>
      <c r="G4" s="133" t="s">
        <v>20</v>
      </c>
      <c r="H4" s="134" t="s">
        <v>371</v>
      </c>
    </row>
    <row r="5" spans="1:10" ht="19.5" customHeight="1" x14ac:dyDescent="0.15">
      <c r="B5" s="32"/>
      <c r="C5" s="135" t="s">
        <v>18</v>
      </c>
      <c r="D5" s="183"/>
      <c r="E5" s="183" t="s">
        <v>362</v>
      </c>
      <c r="F5" s="183"/>
      <c r="G5" s="183"/>
      <c r="H5" s="183" t="s">
        <v>21</v>
      </c>
    </row>
    <row r="6" spans="1:10" ht="15" customHeight="1" x14ac:dyDescent="0.15">
      <c r="B6" s="32"/>
      <c r="C6" s="135" t="s">
        <v>363</v>
      </c>
      <c r="D6" s="162" t="str">
        <f>+CONCATENATE(B12," Funding")</f>
        <v xml:space="preserve"> Funding</v>
      </c>
      <c r="E6" s="122"/>
      <c r="F6" s="122"/>
      <c r="G6" s="122"/>
      <c r="H6" s="163"/>
    </row>
    <row r="7" spans="1:10" ht="15" customHeight="1" x14ac:dyDescent="0.15">
      <c r="B7" s="32"/>
      <c r="C7" s="131" t="s">
        <v>414</v>
      </c>
      <c r="D7" s="162" t="str">
        <f>+CONCATENATE("CIP ",B12)</f>
        <v xml:space="preserve">CIP </v>
      </c>
      <c r="E7" s="122"/>
      <c r="F7" s="122"/>
      <c r="G7" s="122"/>
      <c r="H7" s="163"/>
    </row>
    <row r="8" spans="1:10" ht="15" customHeight="1" x14ac:dyDescent="0.15">
      <c r="B8" s="32"/>
      <c r="C8" s="136" t="s">
        <v>415</v>
      </c>
      <c r="D8" s="137"/>
      <c r="E8" s="137"/>
      <c r="F8" s="137"/>
      <c r="G8" s="137"/>
      <c r="H8" s="138"/>
    </row>
    <row r="10" spans="1:10" ht="19.5" customHeight="1" x14ac:dyDescent="0.15">
      <c r="A10" s="270" t="s">
        <v>364</v>
      </c>
      <c r="B10" s="270"/>
      <c r="C10" s="270"/>
      <c r="D10" s="270"/>
      <c r="E10" s="270"/>
      <c r="F10" s="270"/>
      <c r="G10" s="270"/>
      <c r="H10" s="270"/>
    </row>
    <row r="11" spans="1:10" s="139" customFormat="1" ht="16" x14ac:dyDescent="0.2">
      <c r="A11" s="197" t="s">
        <v>373</v>
      </c>
      <c r="B11" s="198"/>
      <c r="C11" s="198"/>
      <c r="D11" s="198"/>
      <c r="E11" s="198"/>
      <c r="F11" s="198"/>
      <c r="G11" s="198"/>
      <c r="H11" s="198"/>
    </row>
    <row r="12" spans="1:10" s="139" customFormat="1" ht="21" customHeight="1" x14ac:dyDescent="0.15">
      <c r="A12" s="181" t="s">
        <v>350</v>
      </c>
      <c r="B12" s="178"/>
      <c r="C12" s="180" t="s">
        <v>386</v>
      </c>
      <c r="D12" s="272"/>
      <c r="E12" s="272"/>
      <c r="F12" s="272"/>
      <c r="G12" s="272"/>
      <c r="H12" s="272"/>
    </row>
    <row r="13" spans="1:10" s="139" customFormat="1" ht="21.75" customHeight="1" x14ac:dyDescent="0.15">
      <c r="A13" s="181" t="s">
        <v>11</v>
      </c>
      <c r="B13" s="179"/>
      <c r="C13" s="180" t="s">
        <v>366</v>
      </c>
      <c r="D13" s="276"/>
      <c r="E13" s="276"/>
      <c r="F13" s="276"/>
      <c r="G13" s="276"/>
      <c r="H13" s="276"/>
    </row>
    <row r="14" spans="1:10" s="139" customFormat="1" ht="24.75" customHeight="1" x14ac:dyDescent="0.15">
      <c r="A14" s="181" t="s">
        <v>351</v>
      </c>
      <c r="B14" s="272"/>
      <c r="C14" s="272"/>
      <c r="D14" s="272"/>
      <c r="E14" s="272"/>
      <c r="F14" s="272"/>
      <c r="G14" s="272"/>
      <c r="H14" s="272"/>
      <c r="I14" s="199"/>
      <c r="J14" s="199"/>
    </row>
    <row r="15" spans="1:10" s="139" customFormat="1" ht="25.5" customHeight="1" x14ac:dyDescent="0.15">
      <c r="A15" s="181" t="s">
        <v>352</v>
      </c>
      <c r="B15" s="179"/>
      <c r="C15" s="181"/>
      <c r="D15" s="181"/>
      <c r="E15" s="180" t="s">
        <v>353</v>
      </c>
      <c r="F15" s="274"/>
      <c r="G15" s="274"/>
      <c r="H15" s="274"/>
      <c r="I15" s="199"/>
      <c r="J15" s="199"/>
    </row>
    <row r="16" spans="1:10" s="139" customFormat="1" ht="10.5" customHeight="1" x14ac:dyDescent="0.15">
      <c r="A16" s="181"/>
      <c r="B16" s="199"/>
      <c r="C16" s="199"/>
      <c r="D16" s="199"/>
      <c r="E16" s="199"/>
      <c r="F16" s="199"/>
      <c r="G16" s="199"/>
      <c r="H16" s="199"/>
      <c r="I16" s="199"/>
      <c r="J16" s="199"/>
    </row>
    <row r="17" spans="1:10" s="139" customFormat="1" ht="17.25" customHeight="1" x14ac:dyDescent="0.15">
      <c r="A17" s="273" t="s">
        <v>372</v>
      </c>
      <c r="B17" s="273"/>
      <c r="C17" s="273"/>
      <c r="D17" s="273"/>
      <c r="E17" s="273"/>
      <c r="F17" s="273"/>
      <c r="G17" s="273"/>
      <c r="H17" s="273"/>
      <c r="I17" s="199"/>
      <c r="J17" s="199"/>
    </row>
    <row r="18" spans="1:10" s="139" customFormat="1" ht="21.75" customHeight="1" x14ac:dyDescent="0.15">
      <c r="A18" s="181" t="s">
        <v>367</v>
      </c>
      <c r="B18" s="178"/>
      <c r="C18" s="181"/>
      <c r="D18" s="181"/>
      <c r="E18" s="180" t="s">
        <v>385</v>
      </c>
      <c r="F18" s="275"/>
      <c r="G18" s="275"/>
      <c r="H18" s="275"/>
      <c r="I18" s="199"/>
      <c r="J18" s="199"/>
    </row>
    <row r="19" spans="1:10" s="139" customFormat="1" ht="27.75" customHeight="1" x14ac:dyDescent="0.15">
      <c r="A19" s="260" t="s">
        <v>354</v>
      </c>
      <c r="B19" s="272"/>
      <c r="C19" s="272"/>
      <c r="D19" s="272"/>
      <c r="E19" s="272"/>
      <c r="F19" s="272"/>
      <c r="G19" s="272"/>
      <c r="H19" s="272"/>
      <c r="I19" s="199"/>
      <c r="J19" s="199"/>
    </row>
    <row r="20" spans="1:10" s="139" customFormat="1" x14ac:dyDescent="0.15">
      <c r="A20" s="181"/>
      <c r="B20" s="181"/>
      <c r="C20" s="181"/>
      <c r="D20" s="181"/>
      <c r="E20" s="181"/>
      <c r="F20" s="181"/>
      <c r="G20" s="181"/>
      <c r="H20" s="181"/>
    </row>
    <row r="21" spans="1:10" s="139" customFormat="1" ht="23.25" customHeight="1" x14ac:dyDescent="0.15">
      <c r="A21" s="200" t="s">
        <v>413</v>
      </c>
      <c r="B21" s="182"/>
      <c r="C21" s="182"/>
      <c r="D21" s="182"/>
      <c r="E21" s="182"/>
      <c r="F21" s="182"/>
      <c r="G21" s="182"/>
      <c r="H21" s="182"/>
    </row>
    <row r="22" spans="1:10" s="139" customFormat="1" x14ac:dyDescent="0.15">
      <c r="A22" s="182"/>
      <c r="B22" s="182"/>
      <c r="C22" s="182"/>
      <c r="D22" s="182"/>
      <c r="E22" s="182"/>
      <c r="F22" s="182"/>
      <c r="G22" s="182"/>
      <c r="H22" s="182"/>
    </row>
    <row r="23" spans="1:10" s="139" customFormat="1" ht="53.25" customHeight="1" x14ac:dyDescent="0.15">
      <c r="A23" s="271" t="s">
        <v>374</v>
      </c>
      <c r="B23" s="271"/>
      <c r="C23" s="271"/>
      <c r="D23" s="271"/>
      <c r="E23" s="271"/>
      <c r="F23" s="271"/>
      <c r="G23" s="271"/>
      <c r="H23" s="271"/>
    </row>
    <row r="24" spans="1:10" s="139" customFormat="1" x14ac:dyDescent="0.15">
      <c r="A24" s="120"/>
      <c r="B24" s="120"/>
      <c r="C24" s="120"/>
      <c r="D24" s="120"/>
      <c r="E24" s="120"/>
      <c r="F24" s="120"/>
      <c r="G24" s="120"/>
      <c r="H24" s="120"/>
    </row>
    <row r="25" spans="1:10" ht="19.5" customHeight="1" x14ac:dyDescent="0.15">
      <c r="A25" s="270" t="s">
        <v>365</v>
      </c>
      <c r="B25" s="270"/>
      <c r="C25" s="270"/>
      <c r="D25" s="270"/>
      <c r="E25" s="270"/>
      <c r="F25" s="270"/>
      <c r="G25" s="270"/>
      <c r="H25" s="270"/>
    </row>
    <row r="26" spans="1:10" x14ac:dyDescent="0.15">
      <c r="A26" s="187" t="s">
        <v>382</v>
      </c>
      <c r="B26" s="186" t="s">
        <v>380</v>
      </c>
      <c r="C26" s="184"/>
      <c r="F26" s="184" t="s">
        <v>381</v>
      </c>
    </row>
    <row r="27" spans="1:10" x14ac:dyDescent="0.15">
      <c r="A27" s="186"/>
      <c r="B27" s="184"/>
      <c r="C27" s="185"/>
    </row>
    <row r="28" spans="1:10" ht="12.75" customHeight="1" x14ac:dyDescent="0.15">
      <c r="A28" s="169" t="s">
        <v>355</v>
      </c>
      <c r="B28" s="119" t="s">
        <v>359</v>
      </c>
      <c r="D28" s="158"/>
      <c r="E28" s="158"/>
      <c r="F28" s="158"/>
      <c r="G28" s="158"/>
      <c r="H28" s="158"/>
      <c r="I28" s="158"/>
    </row>
    <row r="29" spans="1:10" ht="6" customHeight="1" x14ac:dyDescent="0.15">
      <c r="A29" s="168"/>
      <c r="D29" s="158"/>
      <c r="E29" s="158"/>
      <c r="F29" s="158"/>
      <c r="G29" s="158"/>
      <c r="H29" s="158"/>
      <c r="I29" s="158"/>
    </row>
    <row r="30" spans="1:10" ht="17.25" customHeight="1" x14ac:dyDescent="0.15">
      <c r="A30" s="170" t="s">
        <v>378</v>
      </c>
      <c r="D30" s="159"/>
      <c r="E30" s="159"/>
      <c r="F30" s="159"/>
      <c r="G30" s="159"/>
      <c r="H30" s="159"/>
      <c r="I30" s="158"/>
    </row>
    <row r="31" spans="1:10" x14ac:dyDescent="0.15">
      <c r="A31" s="168" t="s">
        <v>361</v>
      </c>
      <c r="D31" s="158"/>
      <c r="E31" s="158"/>
      <c r="F31" s="158"/>
      <c r="G31" s="158"/>
      <c r="H31" s="158"/>
      <c r="I31" s="158"/>
    </row>
    <row r="32" spans="1:10" ht="16.5" customHeight="1" x14ac:dyDescent="0.15">
      <c r="A32" s="170" t="s">
        <v>379</v>
      </c>
      <c r="D32" s="159"/>
      <c r="E32" s="159"/>
      <c r="F32" s="159"/>
      <c r="G32" s="159"/>
      <c r="H32" s="159"/>
      <c r="I32" s="158"/>
    </row>
    <row r="33" spans="1:9" x14ac:dyDescent="0.15">
      <c r="A33" s="168" t="s">
        <v>356</v>
      </c>
      <c r="D33" s="158"/>
      <c r="E33" s="158"/>
      <c r="F33" s="158"/>
      <c r="G33" s="158"/>
      <c r="H33" s="158"/>
      <c r="I33" s="158"/>
    </row>
    <row r="34" spans="1:9" ht="17.25" customHeight="1" x14ac:dyDescent="0.15">
      <c r="A34" s="170" t="s">
        <v>358</v>
      </c>
      <c r="D34" s="159"/>
      <c r="E34" s="159"/>
      <c r="F34" s="159"/>
      <c r="G34" s="159"/>
      <c r="H34" s="159"/>
      <c r="I34" s="158"/>
    </row>
    <row r="35" spans="1:9" x14ac:dyDescent="0.15">
      <c r="A35" s="168" t="s">
        <v>357</v>
      </c>
      <c r="D35" s="158"/>
      <c r="E35" s="158"/>
      <c r="F35" s="158"/>
      <c r="G35" s="158"/>
      <c r="H35" s="158"/>
      <c r="I35" s="158"/>
    </row>
    <row r="36" spans="1:9" ht="27.75" customHeight="1" x14ac:dyDescent="0.15">
      <c r="A36" s="177" t="s">
        <v>375</v>
      </c>
      <c r="D36" s="159"/>
      <c r="E36" s="159"/>
      <c r="F36" s="159"/>
      <c r="G36" s="159"/>
      <c r="H36" s="159"/>
      <c r="I36" s="158"/>
    </row>
    <row r="37" spans="1:9" ht="24.75" customHeight="1" x14ac:dyDescent="0.15">
      <c r="A37" s="170" t="s">
        <v>376</v>
      </c>
      <c r="D37" s="159"/>
      <c r="E37" s="159"/>
      <c r="F37" s="159"/>
      <c r="G37" s="159"/>
      <c r="H37" s="159"/>
      <c r="I37" s="158"/>
    </row>
    <row r="38" spans="1:9" ht="24" customHeight="1" x14ac:dyDescent="0.15">
      <c r="A38" s="170" t="s">
        <v>377</v>
      </c>
      <c r="D38" s="159"/>
      <c r="E38" s="159"/>
      <c r="F38" s="159"/>
      <c r="G38" s="159"/>
      <c r="H38" s="159"/>
      <c r="I38" s="158"/>
    </row>
    <row r="39" spans="1:9" ht="12.75" customHeight="1" x14ac:dyDescent="0.15"/>
    <row r="40" spans="1:9" ht="21" customHeight="1" x14ac:dyDescent="0.15">
      <c r="A40" s="270" t="s">
        <v>369</v>
      </c>
      <c r="B40" s="270"/>
      <c r="C40" s="270"/>
      <c r="D40" s="270"/>
      <c r="E40" s="270"/>
      <c r="F40" s="270"/>
      <c r="G40" s="270"/>
      <c r="H40" s="270"/>
    </row>
    <row r="41" spans="1:9" s="117" customFormat="1" x14ac:dyDescent="0.15">
      <c r="A41" s="167"/>
      <c r="B41" s="140"/>
    </row>
    <row r="42" spans="1:9" s="117" customFormat="1" x14ac:dyDescent="0.15">
      <c r="A42" s="172" t="s">
        <v>194</v>
      </c>
      <c r="B42" s="141"/>
      <c r="C42"/>
      <c r="D42"/>
      <c r="E42"/>
      <c r="F42"/>
      <c r="G42" s="142"/>
      <c r="H42" s="143"/>
    </row>
    <row r="43" spans="1:9" s="117" customFormat="1" x14ac:dyDescent="0.15">
      <c r="A43" s="173"/>
      <c r="B43" s="144" t="s">
        <v>9</v>
      </c>
      <c r="C43" s="145">
        <f>'Budget and Funding Form'!D84</f>
        <v>0</v>
      </c>
      <c r="D43" s="146"/>
      <c r="E43" s="147" t="s">
        <v>234</v>
      </c>
      <c r="F43" s="147"/>
      <c r="G43" s="147"/>
      <c r="H43" s="148"/>
    </row>
    <row r="44" spans="1:9" s="117" customFormat="1" x14ac:dyDescent="0.15">
      <c r="A44" s="167"/>
      <c r="B44" s="144" t="s">
        <v>1</v>
      </c>
      <c r="C44" s="145">
        <f>'Budget and Funding Form'!D105</f>
        <v>0</v>
      </c>
      <c r="D44" s="146"/>
      <c r="E44" s="147" t="s">
        <v>235</v>
      </c>
      <c r="F44" s="147"/>
      <c r="G44" s="147"/>
      <c r="H44" s="148"/>
    </row>
    <row r="45" spans="1:9" s="117" customFormat="1" x14ac:dyDescent="0.15">
      <c r="A45" s="167"/>
      <c r="B45" s="144" t="s">
        <v>8</v>
      </c>
      <c r="C45" s="145">
        <f>SUM('Budget and Funding Form'!D107)</f>
        <v>0</v>
      </c>
      <c r="D45" s="146"/>
      <c r="E45" s="149" t="s">
        <v>40</v>
      </c>
      <c r="F45" s="147"/>
      <c r="G45" s="147"/>
      <c r="H45" s="148"/>
    </row>
    <row r="46" spans="1:9" s="117" customFormat="1" ht="14" thickBot="1" x14ac:dyDescent="0.2">
      <c r="A46" s="167"/>
      <c r="B46" s="144" t="s">
        <v>7</v>
      </c>
      <c r="C46" s="150">
        <f>SUM(C43:C45)</f>
        <v>0</v>
      </c>
      <c r="D46" s="146"/>
      <c r="E46" s="147"/>
      <c r="F46" s="147"/>
      <c r="G46" s="147"/>
      <c r="H46" s="148"/>
    </row>
    <row r="47" spans="1:9" ht="14" thickTop="1" x14ac:dyDescent="0.15">
      <c r="A47" s="174"/>
      <c r="B47" s="141"/>
      <c r="C47" s="117"/>
      <c r="D47" s="117"/>
      <c r="E47" s="117"/>
      <c r="F47" s="117"/>
      <c r="G47" s="117"/>
      <c r="H47" s="117"/>
      <c r="I47" s="117"/>
    </row>
    <row r="48" spans="1:9" x14ac:dyDescent="0.15">
      <c r="A48" s="172" t="s">
        <v>17</v>
      </c>
      <c r="B48" s="160"/>
      <c r="C48" s="117"/>
      <c r="D48" s="117"/>
      <c r="E48" s="117"/>
      <c r="F48" s="117"/>
      <c r="G48" s="117"/>
      <c r="H48" s="117"/>
      <c r="I48" s="117"/>
    </row>
    <row r="49" spans="1:10" x14ac:dyDescent="0.15">
      <c r="A49" s="172" t="s">
        <v>246</v>
      </c>
      <c r="B49" s="151" t="s">
        <v>0</v>
      </c>
      <c r="C49" s="118" t="s">
        <v>5</v>
      </c>
      <c r="D49" s="140"/>
      <c r="E49" s="151" t="s">
        <v>16</v>
      </c>
      <c r="F49" s="151"/>
      <c r="G49" s="151"/>
      <c r="H49" s="140"/>
      <c r="I49" s="117"/>
    </row>
    <row r="50" spans="1:10" x14ac:dyDescent="0.15">
      <c r="A50" s="175">
        <f>'Budget and Funding Form'!C25</f>
        <v>0</v>
      </c>
      <c r="B50" s="152">
        <f>SUM('Budget and Funding Form'!D25)</f>
        <v>0</v>
      </c>
      <c r="C50" s="153"/>
      <c r="D50" s="154" t="s">
        <v>15</v>
      </c>
      <c r="E50" s="161">
        <f>('Budget and Funding Form'!B25)</f>
        <v>0</v>
      </c>
      <c r="F50" s="155">
        <f t="shared" ref="F50:F55" si="0">B50</f>
        <v>0</v>
      </c>
      <c r="G50" s="153"/>
      <c r="H50" s="153"/>
      <c r="I50" s="117"/>
    </row>
    <row r="51" spans="1:10" x14ac:dyDescent="0.15">
      <c r="A51" s="176">
        <f>'Budget and Funding Form'!C26</f>
        <v>0</v>
      </c>
      <c r="B51" s="152">
        <f>SUM('Budget and Funding Form'!D26)</f>
        <v>0</v>
      </c>
      <c r="C51" s="153"/>
      <c r="D51" s="154" t="s">
        <v>15</v>
      </c>
      <c r="E51" s="161">
        <f>'Budget and Funding Form'!B26</f>
        <v>0</v>
      </c>
      <c r="F51" s="155">
        <f t="shared" si="0"/>
        <v>0</v>
      </c>
      <c r="G51" s="155"/>
      <c r="H51" s="153"/>
      <c r="I51" s="117"/>
    </row>
    <row r="52" spans="1:10" x14ac:dyDescent="0.15">
      <c r="A52" s="176">
        <f>'Budget and Funding Form'!C27</f>
        <v>0</v>
      </c>
      <c r="B52" s="152">
        <f>SUM('Budget and Funding Form'!D27)</f>
        <v>0</v>
      </c>
      <c r="C52" s="153"/>
      <c r="D52" s="154" t="s">
        <v>15</v>
      </c>
      <c r="E52" s="156">
        <f>'Budget and Funding Form'!B27</f>
        <v>0</v>
      </c>
      <c r="F52" s="155">
        <f t="shared" si="0"/>
        <v>0</v>
      </c>
      <c r="G52" s="155"/>
      <c r="H52" s="153"/>
    </row>
    <row r="53" spans="1:10" x14ac:dyDescent="0.15">
      <c r="A53" s="176">
        <f>SUM('Budget and Funding Form'!C28)</f>
        <v>0</v>
      </c>
      <c r="B53" s="152">
        <f>SUM('Budget and Funding Form'!D28)</f>
        <v>0</v>
      </c>
      <c r="C53" s="153"/>
      <c r="D53" s="154" t="s">
        <v>15</v>
      </c>
      <c r="E53" s="156">
        <f>'Budget and Funding Form'!B28</f>
        <v>0</v>
      </c>
      <c r="F53" s="155">
        <f t="shared" si="0"/>
        <v>0</v>
      </c>
      <c r="G53" s="155"/>
      <c r="H53" s="157"/>
    </row>
    <row r="54" spans="1:10" x14ac:dyDescent="0.15">
      <c r="A54" s="176">
        <f>SUM('Budget and Funding Form'!C29)</f>
        <v>0</v>
      </c>
      <c r="B54" s="152">
        <f>SUM('Budget and Funding Form'!D29)</f>
        <v>0</v>
      </c>
      <c r="C54" s="153"/>
      <c r="D54" s="154" t="s">
        <v>15</v>
      </c>
      <c r="E54" s="156">
        <f>'Budget and Funding Form'!B29</f>
        <v>0</v>
      </c>
      <c r="F54" s="155">
        <f t="shared" si="0"/>
        <v>0</v>
      </c>
      <c r="G54" s="155"/>
      <c r="H54" s="153"/>
    </row>
    <row r="55" spans="1:10" x14ac:dyDescent="0.15">
      <c r="A55" s="176">
        <f>SUM('Budget and Funding Form'!C30)</f>
        <v>0</v>
      </c>
      <c r="B55" s="152">
        <f>SUM('Budget and Funding Form'!D30)</f>
        <v>0</v>
      </c>
      <c r="C55" s="153"/>
      <c r="D55" s="154" t="s">
        <v>15</v>
      </c>
      <c r="E55" s="156">
        <f>'Budget and Funding Form'!B30</f>
        <v>0</v>
      </c>
      <c r="F55" s="155">
        <f t="shared" si="0"/>
        <v>0</v>
      </c>
      <c r="G55" s="155"/>
      <c r="H55" s="153"/>
    </row>
    <row r="56" spans="1:10" x14ac:dyDescent="0.15">
      <c r="A56" s="174"/>
      <c r="B56" s="141"/>
      <c r="C56"/>
      <c r="D56"/>
      <c r="E56"/>
      <c r="F56"/>
      <c r="G56"/>
      <c r="H56"/>
      <c r="I56"/>
    </row>
    <row r="57" spans="1:10" x14ac:dyDescent="0.15">
      <c r="C57"/>
      <c r="D57"/>
      <c r="E57"/>
      <c r="F57"/>
      <c r="G57"/>
      <c r="H57"/>
      <c r="I57"/>
      <c r="J57"/>
    </row>
    <row r="58" spans="1:10" x14ac:dyDescent="0.15">
      <c r="A58" s="174"/>
      <c r="B58" s="141"/>
      <c r="C58"/>
      <c r="D58"/>
      <c r="E58"/>
      <c r="F58"/>
      <c r="G58"/>
      <c r="H58"/>
      <c r="I58"/>
      <c r="J58"/>
    </row>
    <row r="59" spans="1:10" x14ac:dyDescent="0.15">
      <c r="C59"/>
      <c r="D59"/>
      <c r="E59"/>
      <c r="F59"/>
      <c r="G59"/>
      <c r="H59"/>
      <c r="I59"/>
      <c r="J59"/>
    </row>
    <row r="60" spans="1:10" x14ac:dyDescent="0.15">
      <c r="C60"/>
      <c r="D60"/>
      <c r="E60"/>
      <c r="F60"/>
      <c r="G60"/>
      <c r="H60"/>
      <c r="I60"/>
      <c r="J60"/>
    </row>
    <row r="61" spans="1:10" x14ac:dyDescent="0.15">
      <c r="A61" s="171"/>
      <c r="B61" s="140"/>
      <c r="C61"/>
      <c r="D61"/>
      <c r="E61"/>
      <c r="F61"/>
      <c r="G61"/>
      <c r="H61"/>
      <c r="I61"/>
      <c r="J61"/>
    </row>
    <row r="62" spans="1:10" x14ac:dyDescent="0.15">
      <c r="C62"/>
      <c r="D62"/>
      <c r="E62"/>
      <c r="F62"/>
      <c r="G62"/>
      <c r="H62"/>
      <c r="I62"/>
    </row>
    <row r="63" spans="1:10" x14ac:dyDescent="0.15">
      <c r="D63" s="117"/>
      <c r="E63" s="117"/>
      <c r="F63" s="117"/>
      <c r="G63" s="117"/>
      <c r="H63" s="117"/>
    </row>
  </sheetData>
  <sheetProtection selectLockedCells="1"/>
  <mergeCells count="12">
    <mergeCell ref="A40:H40"/>
    <mergeCell ref="A1:H1"/>
    <mergeCell ref="A10:H10"/>
    <mergeCell ref="A23:H23"/>
    <mergeCell ref="A25:H25"/>
    <mergeCell ref="B14:H14"/>
    <mergeCell ref="B19:H19"/>
    <mergeCell ref="A17:H17"/>
    <mergeCell ref="F15:H15"/>
    <mergeCell ref="F18:H18"/>
    <mergeCell ref="D12:H12"/>
    <mergeCell ref="D13:H13"/>
  </mergeCells>
  <phoneticPr fontId="6" type="noConversion"/>
  <hyperlinks>
    <hyperlink ref="B26" r:id="rId1"/>
    <hyperlink ref="A19" r:id="rId2"/>
  </hyperlinks>
  <pageMargins left="0.24" right="0" top="0.51" bottom="0.49" header="0.5" footer="0.5"/>
  <pageSetup scale="91" fitToHeight="0" orientation="portrait" horizontalDpi="4294967292" verticalDpi="4294967292" r:id="rId3"/>
  <headerFooter alignWithMargins="0"/>
  <rowBreaks count="1" manualBreakCount="1">
    <brk id="39" max="7" man="1"/>
  </rowBreaks>
  <ignoredErrors>
    <ignoredError sqref="E5 H5 E45" numberStoredAsText="1"/>
    <ignoredError sqref="E50:F50 E51:F5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T126"/>
  <sheetViews>
    <sheetView showGridLines="0" zoomScaleSheetLayoutView="100" workbookViewId="0">
      <selection sqref="A1:D1"/>
    </sheetView>
  </sheetViews>
  <sheetFormatPr baseColWidth="10" defaultColWidth="11.5" defaultRowHeight="11" x14ac:dyDescent="0.15"/>
  <cols>
    <col min="1" max="1" width="17" style="11" customWidth="1"/>
    <col min="2" max="2" width="14.1640625" style="34" customWidth="1"/>
    <col min="3" max="3" width="36" style="11" customWidth="1"/>
    <col min="4" max="5" width="21.83203125" style="13" customWidth="1"/>
    <col min="6" max="6" width="10.5" style="11" customWidth="1"/>
    <col min="7" max="7" width="9.6640625" style="11" customWidth="1"/>
    <col min="8" max="8" width="10.33203125" style="11" customWidth="1"/>
    <col min="9" max="9" width="39.33203125" style="11" customWidth="1"/>
    <col min="10" max="10" width="27.33203125" style="11" customWidth="1"/>
    <col min="11" max="11" width="12.83203125" style="103" customWidth="1"/>
    <col min="12" max="12" width="7.6640625" style="11" customWidth="1"/>
    <col min="13" max="13" width="9.6640625" style="11" customWidth="1"/>
    <col min="14" max="14" width="10.5" style="11" customWidth="1"/>
    <col min="15" max="15" width="40.33203125" style="12" customWidth="1"/>
    <col min="16" max="16" width="40.33203125" style="11" customWidth="1"/>
    <col min="17" max="16384" width="11.5" style="11"/>
  </cols>
  <sheetData>
    <row r="1" spans="1:20" ht="16" x14ac:dyDescent="0.15">
      <c r="A1" s="270" t="s">
        <v>368</v>
      </c>
      <c r="B1" s="270"/>
      <c r="C1" s="270"/>
      <c r="D1" s="270"/>
      <c r="E1" s="248"/>
      <c r="F1" s="121"/>
      <c r="G1" s="121"/>
      <c r="H1" s="121"/>
      <c r="I1" s="24"/>
      <c r="J1" s="24"/>
      <c r="K1" s="102"/>
      <c r="O1" s="11"/>
    </row>
    <row r="2" spans="1:20" ht="7.5" customHeight="1" thickBot="1" x14ac:dyDescent="0.2">
      <c r="A2" s="121"/>
      <c r="B2" s="121"/>
      <c r="C2" s="121"/>
      <c r="D2" s="201"/>
      <c r="E2" s="201"/>
      <c r="F2" s="201"/>
      <c r="G2" s="201"/>
      <c r="H2" s="201"/>
      <c r="I2" s="24"/>
      <c r="J2" s="24"/>
      <c r="K2" s="102"/>
      <c r="O2" s="11"/>
    </row>
    <row r="3" spans="1:20" ht="13" x14ac:dyDescent="0.15">
      <c r="A3" s="124"/>
      <c r="B3" s="125" t="s">
        <v>324</v>
      </c>
      <c r="C3" s="202">
        <f>+'CIP Request Form'!B15</f>
        <v>0</v>
      </c>
      <c r="D3" s="201"/>
      <c r="E3" s="201"/>
      <c r="F3" s="201"/>
      <c r="G3" s="201"/>
      <c r="H3" s="201"/>
      <c r="O3" s="11"/>
    </row>
    <row r="4" spans="1:20" ht="12.75" customHeight="1" x14ac:dyDescent="0.15">
      <c r="A4" s="37"/>
      <c r="B4" s="33" t="s">
        <v>313</v>
      </c>
      <c r="C4" s="203">
        <f>+'CIP Request Form'!B12</f>
        <v>0</v>
      </c>
      <c r="D4" s="201"/>
      <c r="E4" s="201"/>
      <c r="F4" s="201"/>
      <c r="G4" s="201"/>
      <c r="H4" s="201"/>
      <c r="I4" s="201"/>
      <c r="J4" s="201"/>
      <c r="K4" s="204"/>
      <c r="L4" s="201"/>
      <c r="M4" s="201"/>
      <c r="N4" s="201"/>
    </row>
    <row r="5" spans="1:20" ht="12" x14ac:dyDescent="0.15">
      <c r="A5" s="37"/>
      <c r="B5" s="123" t="s">
        <v>314</v>
      </c>
      <c r="C5" s="205">
        <f>+'CIP Request Form'!F5</f>
        <v>0</v>
      </c>
      <c r="D5" s="201"/>
      <c r="E5" s="201"/>
      <c r="F5" s="201"/>
      <c r="G5" s="201"/>
      <c r="H5" s="201"/>
      <c r="I5" s="21"/>
      <c r="J5" s="21"/>
      <c r="K5" s="95"/>
      <c r="L5" s="201"/>
      <c r="M5" s="201"/>
      <c r="N5" s="201"/>
      <c r="O5" s="201"/>
      <c r="P5" s="201"/>
    </row>
    <row r="6" spans="1:20" s="14" customFormat="1" ht="13" thickBot="1" x14ac:dyDescent="0.2">
      <c r="A6" s="43"/>
      <c r="B6" s="39" t="s">
        <v>315</v>
      </c>
      <c r="C6" s="206">
        <f>+'CIP Request Form'!G5</f>
        <v>0</v>
      </c>
      <c r="D6" s="201"/>
      <c r="E6" s="201"/>
      <c r="F6" s="201"/>
      <c r="G6" s="201"/>
      <c r="H6" s="201"/>
      <c r="I6" s="21"/>
      <c r="J6" s="21"/>
      <c r="K6" s="95"/>
      <c r="L6" s="201"/>
      <c r="M6" s="201"/>
      <c r="N6" s="201"/>
      <c r="O6" s="201"/>
      <c r="P6" s="201"/>
      <c r="Q6" s="11"/>
      <c r="R6" s="11"/>
      <c r="S6" s="11"/>
      <c r="T6" s="11"/>
    </row>
    <row r="7" spans="1:20" s="14" customFormat="1" ht="13" thickBot="1" x14ac:dyDescent="0.2">
      <c r="A7" s="69"/>
      <c r="B7" s="90"/>
      <c r="C7" s="207"/>
      <c r="D7" s="21"/>
      <c r="E7" s="21"/>
      <c r="F7" s="21"/>
      <c r="G7" s="21"/>
      <c r="H7" s="21"/>
      <c r="I7" s="21"/>
      <c r="J7" s="21"/>
      <c r="K7" s="95"/>
      <c r="L7" s="201"/>
      <c r="M7" s="201"/>
      <c r="N7" s="201"/>
      <c r="O7" s="201"/>
      <c r="P7" s="201"/>
      <c r="Q7" s="11"/>
      <c r="R7" s="11"/>
      <c r="S7" s="11"/>
      <c r="T7" s="11"/>
    </row>
    <row r="8" spans="1:20" s="14" customFormat="1" ht="17.25" customHeight="1" thickBot="1" x14ac:dyDescent="0.2">
      <c r="A8" s="289" t="s">
        <v>337</v>
      </c>
      <c r="B8" s="290"/>
      <c r="C8" s="290"/>
      <c r="D8" s="290"/>
      <c r="E8" s="208"/>
      <c r="F8" s="21"/>
      <c r="G8" s="101" t="s">
        <v>346</v>
      </c>
      <c r="H8" s="96"/>
      <c r="I8" s="21"/>
      <c r="J8" s="21"/>
      <c r="K8" s="95"/>
      <c r="L8" s="201"/>
      <c r="M8" s="101" t="s">
        <v>346</v>
      </c>
      <c r="N8" s="96"/>
      <c r="O8" s="21"/>
      <c r="P8" s="21"/>
      <c r="Q8" s="11"/>
      <c r="R8" s="11"/>
      <c r="S8" s="11"/>
      <c r="T8" s="11"/>
    </row>
    <row r="9" spans="1:20" s="14" customFormat="1" ht="16.5" customHeight="1" x14ac:dyDescent="0.15">
      <c r="A9" s="91" t="s">
        <v>417</v>
      </c>
      <c r="B9" s="92"/>
      <c r="C9" s="93"/>
      <c r="D9" s="94"/>
      <c r="E9" s="98"/>
      <c r="G9" s="82"/>
      <c r="H9" s="83"/>
      <c r="I9" s="277" t="s">
        <v>329</v>
      </c>
      <c r="J9" s="278"/>
      <c r="L9" s="201"/>
      <c r="M9" s="82"/>
      <c r="N9" s="83"/>
      <c r="O9" s="277" t="s">
        <v>329</v>
      </c>
      <c r="P9" s="278"/>
      <c r="Q9" s="11"/>
      <c r="R9" s="11"/>
      <c r="S9" s="11"/>
      <c r="T9" s="11"/>
    </row>
    <row r="10" spans="1:20" s="14" customFormat="1" ht="16.5" customHeight="1" thickBot="1" x14ac:dyDescent="0.2">
      <c r="B10" s="97"/>
      <c r="C10" s="98"/>
      <c r="D10" s="99"/>
      <c r="E10" s="98"/>
      <c r="G10" s="69"/>
      <c r="H10" s="61"/>
      <c r="I10" s="48"/>
      <c r="J10" s="100"/>
      <c r="K10" s="104"/>
      <c r="L10" s="201"/>
      <c r="M10" s="69"/>
      <c r="N10" s="61"/>
      <c r="O10" s="48"/>
      <c r="P10" s="100"/>
      <c r="Q10" s="11"/>
      <c r="R10" s="11"/>
      <c r="S10" s="11"/>
      <c r="T10" s="11"/>
    </row>
    <row r="11" spans="1:20" s="14" customFormat="1" ht="14.25" customHeight="1" thickBot="1" x14ac:dyDescent="0.2">
      <c r="A11" s="108" t="s">
        <v>345</v>
      </c>
      <c r="B11" s="97"/>
      <c r="C11" s="209"/>
      <c r="D11" s="99"/>
      <c r="E11" s="98"/>
      <c r="G11" s="113" t="s">
        <v>345</v>
      </c>
      <c r="H11" s="61"/>
      <c r="I11" s="210"/>
      <c r="J11" s="100"/>
      <c r="K11" s="104"/>
      <c r="L11" s="201"/>
      <c r="M11" s="113" t="s">
        <v>345</v>
      </c>
      <c r="N11" s="61"/>
      <c r="O11" s="210"/>
      <c r="P11" s="100"/>
      <c r="Q11" s="11"/>
      <c r="R11" s="11"/>
      <c r="S11" s="11"/>
      <c r="T11" s="11"/>
    </row>
    <row r="12" spans="1:20" ht="12" customHeight="1" thickBot="1" x14ac:dyDescent="0.2">
      <c r="A12" s="109"/>
      <c r="B12" s="64"/>
      <c r="C12" s="211"/>
      <c r="D12" s="65"/>
      <c r="E12" s="188"/>
      <c r="F12" s="14"/>
      <c r="G12" s="114"/>
      <c r="H12" s="61"/>
      <c r="I12" s="48"/>
      <c r="J12" s="84"/>
      <c r="K12" s="104"/>
      <c r="L12" s="201"/>
      <c r="M12" s="114"/>
      <c r="N12" s="61"/>
      <c r="O12" s="48"/>
      <c r="P12" s="84"/>
    </row>
    <row r="13" spans="1:20" ht="14" thickBot="1" x14ac:dyDescent="0.2">
      <c r="A13" s="110" t="s">
        <v>10</v>
      </c>
      <c r="B13" s="64"/>
      <c r="C13" s="212">
        <f>+'CIP Request Form'!D13</f>
        <v>0</v>
      </c>
      <c r="D13" s="42"/>
      <c r="E13" s="20"/>
      <c r="F13" s="14"/>
      <c r="G13" s="113" t="s">
        <v>10</v>
      </c>
      <c r="H13" s="61"/>
      <c r="I13" s="210"/>
      <c r="J13" s="213"/>
      <c r="K13" s="104"/>
      <c r="L13" s="201"/>
      <c r="M13" s="113" t="s">
        <v>10</v>
      </c>
      <c r="N13" s="61"/>
      <c r="O13" s="210"/>
      <c r="P13" s="213"/>
    </row>
    <row r="14" spans="1:20" ht="14" thickBot="1" x14ac:dyDescent="0.2">
      <c r="A14" s="69"/>
      <c r="B14" s="45"/>
      <c r="C14" s="118"/>
      <c r="D14" s="65"/>
      <c r="E14" s="188"/>
      <c r="F14" s="21"/>
      <c r="G14" s="114"/>
      <c r="H14" s="49"/>
      <c r="I14" s="44"/>
      <c r="J14" s="213"/>
      <c r="K14" s="105"/>
      <c r="L14" s="201"/>
      <c r="M14" s="114"/>
      <c r="N14" s="49"/>
      <c r="O14" s="44"/>
      <c r="P14" s="213"/>
    </row>
    <row r="15" spans="1:20" ht="14" thickBot="1" x14ac:dyDescent="0.2">
      <c r="A15" s="111" t="s">
        <v>11</v>
      </c>
      <c r="B15" s="23"/>
      <c r="C15" s="212">
        <f>+'CIP Request Form'!B13</f>
        <v>0</v>
      </c>
      <c r="D15" s="65"/>
      <c r="E15" s="188"/>
      <c r="F15" s="21"/>
      <c r="G15" s="115" t="s">
        <v>11</v>
      </c>
      <c r="H15" s="50"/>
      <c r="I15" s="70"/>
      <c r="J15" s="213"/>
      <c r="K15" s="105"/>
      <c r="L15" s="201"/>
      <c r="M15" s="115" t="s">
        <v>11</v>
      </c>
      <c r="N15" s="50"/>
      <c r="O15" s="70"/>
      <c r="P15" s="213"/>
    </row>
    <row r="16" spans="1:20" ht="14" thickBot="1" x14ac:dyDescent="0.2">
      <c r="A16" s="112"/>
      <c r="B16" s="20"/>
      <c r="C16" s="214"/>
      <c r="D16" s="65"/>
      <c r="E16" s="188"/>
      <c r="F16" s="14"/>
      <c r="G16" s="116"/>
      <c r="H16" s="44"/>
      <c r="I16" s="51"/>
      <c r="J16" s="84"/>
      <c r="K16" s="104"/>
      <c r="L16" s="201"/>
      <c r="M16" s="116"/>
      <c r="N16" s="44"/>
      <c r="O16" s="51"/>
      <c r="P16" s="84"/>
    </row>
    <row r="17" spans="1:16" ht="14" thickBot="1" x14ac:dyDescent="0.2">
      <c r="A17" s="111" t="s">
        <v>301</v>
      </c>
      <c r="B17" s="35">
        <v>-1</v>
      </c>
      <c r="C17" s="215"/>
      <c r="D17" s="65"/>
      <c r="E17" s="188"/>
      <c r="F17" s="14"/>
      <c r="G17" s="115" t="s">
        <v>301</v>
      </c>
      <c r="H17" s="52">
        <v>-1</v>
      </c>
      <c r="I17" s="216"/>
      <c r="J17" s="85"/>
      <c r="K17" s="104"/>
      <c r="L17" s="201"/>
      <c r="M17" s="115" t="s">
        <v>301</v>
      </c>
      <c r="N17" s="52">
        <v>-1</v>
      </c>
      <c r="O17" s="216"/>
      <c r="P17" s="85"/>
    </row>
    <row r="18" spans="1:16" ht="14" thickBot="1" x14ac:dyDescent="0.2">
      <c r="A18" s="37"/>
      <c r="B18" s="35">
        <v>-2</v>
      </c>
      <c r="C18" s="215"/>
      <c r="D18" s="65"/>
      <c r="E18" s="188"/>
      <c r="F18" s="14"/>
      <c r="G18" s="59"/>
      <c r="H18" s="52">
        <v>-2</v>
      </c>
      <c r="I18" s="216"/>
      <c r="J18" s="85"/>
      <c r="K18" s="104"/>
      <c r="L18" s="201"/>
      <c r="M18" s="59"/>
      <c r="N18" s="52">
        <v>-2</v>
      </c>
      <c r="O18" s="216"/>
      <c r="P18" s="85"/>
    </row>
    <row r="19" spans="1:16" ht="14" thickBot="1" x14ac:dyDescent="0.2">
      <c r="A19" s="37"/>
      <c r="B19" s="36">
        <v>-3</v>
      </c>
      <c r="C19" s="215"/>
      <c r="D19" s="42"/>
      <c r="E19" s="20"/>
      <c r="F19" s="62" t="s">
        <v>335</v>
      </c>
      <c r="G19" s="59"/>
      <c r="H19" s="53">
        <v>-3</v>
      </c>
      <c r="I19" s="216"/>
      <c r="J19" s="85"/>
      <c r="K19" s="80" t="s">
        <v>335</v>
      </c>
      <c r="L19" s="201"/>
      <c r="M19" s="59"/>
      <c r="N19" s="53">
        <v>-3</v>
      </c>
      <c r="O19" s="216"/>
      <c r="P19" s="85"/>
    </row>
    <row r="20" spans="1:16" ht="14" thickBot="1" x14ac:dyDescent="0.2">
      <c r="A20" s="37"/>
      <c r="B20" s="26">
        <v>-4</v>
      </c>
      <c r="C20" s="215"/>
      <c r="D20" s="217"/>
      <c r="E20" s="218"/>
      <c r="F20" s="219"/>
      <c r="G20" s="59"/>
      <c r="H20" s="54">
        <v>-4</v>
      </c>
      <c r="I20" s="216"/>
      <c r="J20" s="85"/>
      <c r="K20" s="220"/>
      <c r="L20" s="201"/>
      <c r="M20" s="59"/>
      <c r="N20" s="54">
        <v>-4</v>
      </c>
      <c r="O20" s="216"/>
      <c r="P20" s="85"/>
    </row>
    <row r="21" spans="1:16" ht="14" thickBot="1" x14ac:dyDescent="0.2">
      <c r="A21" s="37"/>
      <c r="B21" s="26">
        <v>-5</v>
      </c>
      <c r="C21" s="215"/>
      <c r="D21" s="217"/>
      <c r="E21" s="218"/>
      <c r="F21" s="219"/>
      <c r="G21" s="59"/>
      <c r="H21" s="54">
        <v>-5</v>
      </c>
      <c r="I21" s="216"/>
      <c r="J21" s="85"/>
      <c r="K21" s="220"/>
      <c r="L21" s="201"/>
      <c r="M21" s="59"/>
      <c r="N21" s="54">
        <v>-5</v>
      </c>
      <c r="O21" s="216"/>
      <c r="P21" s="85"/>
    </row>
    <row r="22" spans="1:16" ht="14" thickBot="1" x14ac:dyDescent="0.2">
      <c r="A22" s="37"/>
      <c r="B22" s="25">
        <v>-6</v>
      </c>
      <c r="C22" s="221"/>
      <c r="D22" s="217"/>
      <c r="E22" s="218"/>
      <c r="F22" s="219"/>
      <c r="G22" s="59"/>
      <c r="H22" s="55">
        <v>-6</v>
      </c>
      <c r="I22" s="216"/>
      <c r="J22" s="85"/>
      <c r="K22" s="220"/>
      <c r="L22" s="201"/>
      <c r="M22" s="59"/>
      <c r="N22" s="55">
        <v>-6</v>
      </c>
      <c r="O22" s="216"/>
      <c r="P22" s="85"/>
    </row>
    <row r="23" spans="1:16" ht="12" customHeight="1" thickBot="1" x14ac:dyDescent="0.2">
      <c r="A23" s="291" t="s">
        <v>328</v>
      </c>
      <c r="B23" s="292"/>
      <c r="C23" s="287"/>
      <c r="D23" s="288"/>
      <c r="E23" s="189"/>
      <c r="G23" s="279" t="s">
        <v>328</v>
      </c>
      <c r="H23" s="280"/>
      <c r="I23" s="281" t="s">
        <v>329</v>
      </c>
      <c r="J23" s="282"/>
      <c r="K23" s="106"/>
      <c r="L23" s="201"/>
      <c r="M23" s="279" t="s">
        <v>328</v>
      </c>
      <c r="N23" s="280"/>
      <c r="O23" s="281" t="s">
        <v>329</v>
      </c>
      <c r="P23" s="282"/>
    </row>
    <row r="24" spans="1:16" ht="13" thickBot="1" x14ac:dyDescent="0.2">
      <c r="A24" s="40"/>
      <c r="B24" s="16" t="s">
        <v>302</v>
      </c>
      <c r="C24" s="17" t="s">
        <v>300</v>
      </c>
      <c r="D24" s="66" t="s">
        <v>298</v>
      </c>
      <c r="E24" s="195"/>
      <c r="F24" s="20"/>
      <c r="G24" s="56"/>
      <c r="H24" s="71" t="s">
        <v>302</v>
      </c>
      <c r="I24" s="72" t="s">
        <v>300</v>
      </c>
      <c r="J24" s="86" t="s">
        <v>298</v>
      </c>
      <c r="K24" s="107"/>
      <c r="L24" s="201"/>
      <c r="M24" s="56"/>
      <c r="N24" s="71" t="s">
        <v>302</v>
      </c>
      <c r="O24" s="72" t="s">
        <v>300</v>
      </c>
      <c r="P24" s="86" t="s">
        <v>298</v>
      </c>
    </row>
    <row r="25" spans="1:16" ht="14" thickBot="1" x14ac:dyDescent="0.2">
      <c r="A25" s="41" t="s">
        <v>2</v>
      </c>
      <c r="B25" s="222"/>
      <c r="C25" s="223"/>
      <c r="D25" s="224"/>
      <c r="E25" s="225"/>
      <c r="F25" s="20"/>
      <c r="G25" s="57" t="s">
        <v>2</v>
      </c>
      <c r="H25" s="226"/>
      <c r="I25" s="227"/>
      <c r="J25" s="228" t="e">
        <f>SUM('CIP Request Form'!#REF!)</f>
        <v>#REF!</v>
      </c>
      <c r="K25" s="107"/>
      <c r="L25" s="201"/>
      <c r="M25" s="57" t="s">
        <v>2</v>
      </c>
      <c r="N25" s="226"/>
      <c r="O25" s="227"/>
      <c r="P25" s="228" t="e">
        <f>SUM('CIP Request Form'!#REF!)</f>
        <v>#REF!</v>
      </c>
    </row>
    <row r="26" spans="1:16" ht="14" thickBot="1" x14ac:dyDescent="0.2">
      <c r="A26" s="41" t="s">
        <v>3</v>
      </c>
      <c r="B26" s="222"/>
      <c r="C26" s="223"/>
      <c r="D26" s="224"/>
      <c r="E26" s="225"/>
      <c r="F26" s="20"/>
      <c r="G26" s="57" t="s">
        <v>3</v>
      </c>
      <c r="H26" s="226"/>
      <c r="I26" s="227"/>
      <c r="J26" s="228" t="e">
        <f>SUM('CIP Request Form'!#REF!)</f>
        <v>#REF!</v>
      </c>
      <c r="K26" s="107"/>
      <c r="L26" s="201"/>
      <c r="M26" s="57" t="s">
        <v>3</v>
      </c>
      <c r="N26" s="226"/>
      <c r="O26" s="227"/>
      <c r="P26" s="228" t="e">
        <f>SUM('CIP Request Form'!#REF!)</f>
        <v>#REF!</v>
      </c>
    </row>
    <row r="27" spans="1:16" ht="14" thickBot="1" x14ac:dyDescent="0.2">
      <c r="A27" s="41" t="s">
        <v>4</v>
      </c>
      <c r="B27" s="222"/>
      <c r="C27" s="229"/>
      <c r="D27" s="224"/>
      <c r="E27" s="225"/>
      <c r="F27" s="20"/>
      <c r="G27" s="57" t="s">
        <v>4</v>
      </c>
      <c r="H27" s="226"/>
      <c r="I27" s="230"/>
      <c r="J27" s="228" t="e">
        <f>SUM('CIP Request Form'!#REF!)</f>
        <v>#REF!</v>
      </c>
      <c r="K27" s="107"/>
      <c r="L27" s="201"/>
      <c r="M27" s="57" t="s">
        <v>4</v>
      </c>
      <c r="N27" s="226"/>
      <c r="O27" s="230"/>
      <c r="P27" s="228" t="e">
        <f>SUM('CIP Request Form'!#REF!)</f>
        <v>#REF!</v>
      </c>
    </row>
    <row r="28" spans="1:16" ht="14" thickBot="1" x14ac:dyDescent="0.2">
      <c r="A28" s="41" t="s">
        <v>297</v>
      </c>
      <c r="B28" s="222"/>
      <c r="C28" s="229"/>
      <c r="D28" s="224"/>
      <c r="E28" s="225"/>
      <c r="F28" s="62" t="s">
        <v>335</v>
      </c>
      <c r="G28" s="57" t="s">
        <v>297</v>
      </c>
      <c r="H28" s="226"/>
      <c r="I28" s="230"/>
      <c r="J28" s="228" t="e">
        <f>SUM('CIP Request Form'!#REF!)</f>
        <v>#REF!</v>
      </c>
      <c r="K28" s="80" t="s">
        <v>335</v>
      </c>
      <c r="L28" s="201"/>
      <c r="M28" s="57" t="s">
        <v>297</v>
      </c>
      <c r="N28" s="226"/>
      <c r="O28" s="230"/>
      <c r="P28" s="228" t="e">
        <f>SUM('CIP Request Form'!#REF!)</f>
        <v>#REF!</v>
      </c>
    </row>
    <row r="29" spans="1:16" ht="14" thickBot="1" x14ac:dyDescent="0.2">
      <c r="A29" s="41" t="s">
        <v>296</v>
      </c>
      <c r="B29" s="222"/>
      <c r="C29" s="229"/>
      <c r="D29" s="224"/>
      <c r="E29" s="225"/>
      <c r="F29" s="20"/>
      <c r="G29" s="57" t="s">
        <v>296</v>
      </c>
      <c r="H29" s="226"/>
      <c r="I29" s="230"/>
      <c r="J29" s="228" t="e">
        <f>SUM('CIP Request Form'!#REF!)</f>
        <v>#REF!</v>
      </c>
      <c r="K29" s="107"/>
      <c r="L29" s="201"/>
      <c r="M29" s="57" t="s">
        <v>296</v>
      </c>
      <c r="N29" s="226"/>
      <c r="O29" s="230"/>
      <c r="P29" s="228" t="e">
        <f>SUM('CIP Request Form'!#REF!)</f>
        <v>#REF!</v>
      </c>
    </row>
    <row r="30" spans="1:16" ht="14" thickBot="1" x14ac:dyDescent="0.2">
      <c r="A30" s="41" t="s">
        <v>295</v>
      </c>
      <c r="B30" s="222"/>
      <c r="C30" s="229"/>
      <c r="D30" s="231"/>
      <c r="E30" s="225"/>
      <c r="F30" s="20"/>
      <c r="G30" s="57" t="s">
        <v>295</v>
      </c>
      <c r="H30" s="226"/>
      <c r="I30" s="230"/>
      <c r="J30" s="228" t="e">
        <f>SUM('CIP Request Form'!#REF!)</f>
        <v>#REF!</v>
      </c>
      <c r="K30" s="107"/>
      <c r="L30" s="201"/>
      <c r="M30" s="57" t="s">
        <v>295</v>
      </c>
      <c r="N30" s="226"/>
      <c r="O30" s="230"/>
      <c r="P30" s="228" t="e">
        <f>SUM('CIP Request Form'!#REF!)</f>
        <v>#REF!</v>
      </c>
    </row>
    <row r="31" spans="1:16" ht="15" thickTop="1" thickBot="1" x14ac:dyDescent="0.2">
      <c r="A31" s="67"/>
      <c r="B31" s="64"/>
      <c r="C31" s="46" t="s">
        <v>325</v>
      </c>
      <c r="D31" s="259">
        <f>SUM(D25:D30)</f>
        <v>0</v>
      </c>
      <c r="E31" s="232"/>
      <c r="F31" s="20"/>
      <c r="G31" s="87"/>
      <c r="H31" s="61"/>
      <c r="I31" s="73" t="s">
        <v>325</v>
      </c>
      <c r="J31" s="233" t="e">
        <f>SUM(J25:J30)</f>
        <v>#REF!</v>
      </c>
      <c r="K31" s="107"/>
      <c r="L31" s="201"/>
      <c r="M31" s="87"/>
      <c r="N31" s="61"/>
      <c r="O31" s="73" t="s">
        <v>325</v>
      </c>
      <c r="P31" s="233" t="e">
        <f>SUM(P25:P30)</f>
        <v>#REF!</v>
      </c>
    </row>
    <row r="32" spans="1:16" ht="13" thickBot="1" x14ac:dyDescent="0.2">
      <c r="A32" s="37"/>
      <c r="B32" s="261"/>
      <c r="C32" s="47" t="s">
        <v>347</v>
      </c>
      <c r="D32" s="68">
        <f>D31-D109-E109</f>
        <v>0</v>
      </c>
      <c r="E32" s="190"/>
      <c r="F32" s="20"/>
      <c r="G32" s="59"/>
      <c r="H32" s="58"/>
      <c r="I32" s="73" t="s">
        <v>348</v>
      </c>
      <c r="J32" s="88" t="e">
        <f>J31-J109</f>
        <v>#REF!</v>
      </c>
      <c r="K32" s="107"/>
      <c r="L32" s="201"/>
      <c r="M32" s="59"/>
      <c r="N32" s="58"/>
      <c r="O32" s="73" t="s">
        <v>348</v>
      </c>
      <c r="P32" s="88" t="e">
        <f>P31-P109</f>
        <v>#REF!</v>
      </c>
    </row>
    <row r="33" spans="1:16" ht="13" thickBot="1" x14ac:dyDescent="0.2">
      <c r="A33" s="194" t="s">
        <v>326</v>
      </c>
      <c r="B33" s="262"/>
      <c r="C33" s="285"/>
      <c r="D33" s="286"/>
      <c r="E33" s="191"/>
      <c r="G33" s="192" t="s">
        <v>326</v>
      </c>
      <c r="H33" s="193"/>
      <c r="I33" s="283" t="s">
        <v>327</v>
      </c>
      <c r="J33" s="284"/>
      <c r="K33" s="106"/>
      <c r="L33" s="201"/>
      <c r="M33" s="192" t="s">
        <v>326</v>
      </c>
      <c r="N33" s="193"/>
      <c r="O33" s="283" t="s">
        <v>327</v>
      </c>
      <c r="P33" s="284"/>
    </row>
    <row r="34" spans="1:16" ht="14" thickBot="1" x14ac:dyDescent="0.2">
      <c r="A34" s="37"/>
      <c r="B34" s="263" t="s">
        <v>230</v>
      </c>
      <c r="C34" s="16"/>
      <c r="D34" s="196" t="s">
        <v>383</v>
      </c>
      <c r="E34" s="196" t="s">
        <v>384</v>
      </c>
      <c r="F34" s="234"/>
      <c r="G34" s="59"/>
      <c r="H34" s="71" t="s">
        <v>230</v>
      </c>
      <c r="I34" s="74"/>
      <c r="J34" s="235" t="s">
        <v>383</v>
      </c>
      <c r="K34" s="236"/>
      <c r="L34" s="201"/>
      <c r="M34" s="59"/>
      <c r="N34" s="71" t="s">
        <v>230</v>
      </c>
      <c r="O34" s="74"/>
      <c r="P34" s="235" t="s">
        <v>294</v>
      </c>
    </row>
    <row r="35" spans="1:16" ht="14" thickBot="1" x14ac:dyDescent="0.2">
      <c r="A35" s="37"/>
      <c r="B35" s="264">
        <v>1721</v>
      </c>
      <c r="C35" s="19" t="s">
        <v>398</v>
      </c>
      <c r="D35" s="237"/>
      <c r="E35" s="237"/>
      <c r="F35" s="118"/>
      <c r="G35" s="59"/>
      <c r="H35" s="75">
        <v>1721</v>
      </c>
      <c r="I35" s="76" t="s">
        <v>398</v>
      </c>
      <c r="J35" s="238"/>
      <c r="K35" s="239"/>
      <c r="L35" s="20"/>
      <c r="M35" s="59"/>
      <c r="N35" s="75">
        <v>1721</v>
      </c>
      <c r="O35" s="76" t="s">
        <v>293</v>
      </c>
      <c r="P35" s="238"/>
    </row>
    <row r="36" spans="1:16" ht="14" thickBot="1" x14ac:dyDescent="0.2">
      <c r="A36" s="37"/>
      <c r="B36" s="264">
        <v>1722</v>
      </c>
      <c r="C36" s="19" t="s">
        <v>399</v>
      </c>
      <c r="D36" s="237"/>
      <c r="E36" s="237"/>
      <c r="F36" s="118"/>
      <c r="G36" s="59"/>
      <c r="H36" s="75">
        <v>1722</v>
      </c>
      <c r="I36" s="76" t="s">
        <v>399</v>
      </c>
      <c r="J36" s="238"/>
      <c r="K36" s="239"/>
      <c r="L36" s="20"/>
      <c r="M36" s="59"/>
      <c r="N36" s="75">
        <v>1722</v>
      </c>
      <c r="O36" s="76" t="s">
        <v>292</v>
      </c>
      <c r="P36" s="238"/>
    </row>
    <row r="37" spans="1:16" ht="14" thickBot="1" x14ac:dyDescent="0.2">
      <c r="A37" s="37"/>
      <c r="B37" s="264">
        <v>1723</v>
      </c>
      <c r="C37" s="19" t="s">
        <v>195</v>
      </c>
      <c r="D37" s="237"/>
      <c r="E37" s="237"/>
      <c r="F37" s="118"/>
      <c r="G37" s="59"/>
      <c r="H37" s="75">
        <v>1723</v>
      </c>
      <c r="I37" s="76" t="s">
        <v>195</v>
      </c>
      <c r="J37" s="238"/>
      <c r="K37" s="239"/>
      <c r="L37" s="20"/>
      <c r="M37" s="59"/>
      <c r="N37" s="75">
        <v>1723</v>
      </c>
      <c r="O37" s="76" t="s">
        <v>195</v>
      </c>
      <c r="P37" s="238"/>
    </row>
    <row r="38" spans="1:16" ht="14" thickBot="1" x14ac:dyDescent="0.2">
      <c r="A38" s="37"/>
      <c r="B38" s="264">
        <v>1725</v>
      </c>
      <c r="C38" s="19" t="s">
        <v>196</v>
      </c>
      <c r="D38" s="237"/>
      <c r="E38" s="237"/>
      <c r="F38" s="63" t="s">
        <v>336</v>
      </c>
      <c r="G38" s="59"/>
      <c r="H38" s="75">
        <v>1725</v>
      </c>
      <c r="I38" s="76" t="s">
        <v>196</v>
      </c>
      <c r="J38" s="238"/>
      <c r="K38" s="81" t="s">
        <v>336</v>
      </c>
      <c r="L38" s="20"/>
      <c r="M38" s="59"/>
      <c r="N38" s="75">
        <v>1725</v>
      </c>
      <c r="O38" s="76" t="s">
        <v>196</v>
      </c>
      <c r="P38" s="238"/>
    </row>
    <row r="39" spans="1:16" ht="14" thickBot="1" x14ac:dyDescent="0.2">
      <c r="A39" s="37"/>
      <c r="B39" s="264">
        <v>1726</v>
      </c>
      <c r="C39" s="19" t="s">
        <v>400</v>
      </c>
      <c r="D39" s="237"/>
      <c r="E39" s="237"/>
      <c r="F39" s="118"/>
      <c r="G39" s="59"/>
      <c r="H39" s="75">
        <v>1726</v>
      </c>
      <c r="I39" s="76" t="s">
        <v>400</v>
      </c>
      <c r="J39" s="238"/>
      <c r="K39" s="239"/>
      <c r="L39" s="20"/>
      <c r="M39" s="59"/>
      <c r="N39" s="75">
        <v>1726</v>
      </c>
      <c r="O39" s="76" t="s">
        <v>291</v>
      </c>
      <c r="P39" s="238"/>
    </row>
    <row r="40" spans="1:16" ht="14" thickBot="1" x14ac:dyDescent="0.2">
      <c r="A40" s="37"/>
      <c r="B40" s="264">
        <v>1727</v>
      </c>
      <c r="C40" s="19" t="s">
        <v>401</v>
      </c>
      <c r="D40" s="237"/>
      <c r="E40" s="237"/>
      <c r="F40" s="118"/>
      <c r="G40" s="59"/>
      <c r="H40" s="75">
        <v>1727</v>
      </c>
      <c r="I40" s="76" t="s">
        <v>401</v>
      </c>
      <c r="J40" s="238"/>
      <c r="K40" s="118"/>
      <c r="L40" s="20"/>
      <c r="M40" s="59"/>
      <c r="N40" s="75">
        <v>1727</v>
      </c>
      <c r="O40" s="76" t="s">
        <v>290</v>
      </c>
      <c r="P40" s="238"/>
    </row>
    <row r="41" spans="1:16" ht="14" thickBot="1" x14ac:dyDescent="0.2">
      <c r="A41" s="37"/>
      <c r="B41" s="264">
        <v>1728</v>
      </c>
      <c r="C41" s="19" t="s">
        <v>197</v>
      </c>
      <c r="D41" s="237"/>
      <c r="E41" s="237"/>
      <c r="F41" s="118"/>
      <c r="G41" s="59"/>
      <c r="H41" s="75">
        <v>1728</v>
      </c>
      <c r="I41" s="76" t="s">
        <v>197</v>
      </c>
      <c r="J41" s="238"/>
      <c r="K41" s="118"/>
      <c r="L41" s="20"/>
      <c r="M41" s="59"/>
      <c r="N41" s="75">
        <v>1728</v>
      </c>
      <c r="O41" s="76" t="s">
        <v>197</v>
      </c>
      <c r="P41" s="238"/>
    </row>
    <row r="42" spans="1:16" ht="14" thickBot="1" x14ac:dyDescent="0.2">
      <c r="A42" s="37"/>
      <c r="B42" s="264">
        <v>1729</v>
      </c>
      <c r="C42" s="19" t="s">
        <v>198</v>
      </c>
      <c r="D42" s="237"/>
      <c r="E42" s="237"/>
      <c r="F42" s="118"/>
      <c r="G42" s="59"/>
      <c r="H42" s="75">
        <v>1729</v>
      </c>
      <c r="I42" s="76" t="s">
        <v>198</v>
      </c>
      <c r="J42" s="238"/>
      <c r="K42" s="118"/>
      <c r="L42" s="20"/>
      <c r="M42" s="59"/>
      <c r="N42" s="75">
        <v>1729</v>
      </c>
      <c r="O42" s="76" t="s">
        <v>198</v>
      </c>
      <c r="P42" s="238"/>
    </row>
    <row r="43" spans="1:16" ht="14" thickBot="1" x14ac:dyDescent="0.2">
      <c r="A43" s="37"/>
      <c r="B43" s="264">
        <v>1731</v>
      </c>
      <c r="C43" s="19" t="s">
        <v>199</v>
      </c>
      <c r="D43" s="237"/>
      <c r="E43" s="237"/>
      <c r="F43" s="118"/>
      <c r="G43" s="59"/>
      <c r="H43" s="75">
        <v>1731</v>
      </c>
      <c r="I43" s="76" t="s">
        <v>199</v>
      </c>
      <c r="J43" s="238"/>
      <c r="K43" s="118"/>
      <c r="L43" s="20"/>
      <c r="M43" s="59"/>
      <c r="N43" s="75">
        <v>1731</v>
      </c>
      <c r="O43" s="76" t="s">
        <v>199</v>
      </c>
      <c r="P43" s="238"/>
    </row>
    <row r="44" spans="1:16" ht="14" thickBot="1" x14ac:dyDescent="0.2">
      <c r="A44" s="37"/>
      <c r="B44" s="264">
        <v>1732</v>
      </c>
      <c r="C44" s="19" t="s">
        <v>200</v>
      </c>
      <c r="D44" s="237"/>
      <c r="E44" s="237"/>
      <c r="F44" s="118"/>
      <c r="G44" s="59"/>
      <c r="H44" s="75">
        <v>1732</v>
      </c>
      <c r="I44" s="76" t="s">
        <v>200</v>
      </c>
      <c r="J44" s="238"/>
      <c r="K44" s="118"/>
      <c r="L44" s="20"/>
      <c r="M44" s="59"/>
      <c r="N44" s="75">
        <v>1732</v>
      </c>
      <c r="O44" s="76" t="s">
        <v>200</v>
      </c>
      <c r="P44" s="238"/>
    </row>
    <row r="45" spans="1:16" ht="14" thickBot="1" x14ac:dyDescent="0.2">
      <c r="A45" s="37"/>
      <c r="B45" s="264">
        <v>1733</v>
      </c>
      <c r="C45" s="19" t="s">
        <v>201</v>
      </c>
      <c r="D45" s="237"/>
      <c r="E45" s="237"/>
      <c r="F45" s="118"/>
      <c r="G45" s="59"/>
      <c r="H45" s="75">
        <v>1733</v>
      </c>
      <c r="I45" s="76" t="s">
        <v>201</v>
      </c>
      <c r="J45" s="238"/>
      <c r="K45" s="118"/>
      <c r="L45" s="20"/>
      <c r="M45" s="59"/>
      <c r="N45" s="75">
        <v>1733</v>
      </c>
      <c r="O45" s="76" t="s">
        <v>201</v>
      </c>
      <c r="P45" s="238"/>
    </row>
    <row r="46" spans="1:16" ht="14" thickBot="1" x14ac:dyDescent="0.2">
      <c r="A46" s="37"/>
      <c r="B46" s="264">
        <v>1734</v>
      </c>
      <c r="C46" s="19" t="s">
        <v>402</v>
      </c>
      <c r="D46" s="237"/>
      <c r="E46" s="237"/>
      <c r="F46" s="118"/>
      <c r="G46" s="59"/>
      <c r="H46" s="75">
        <v>1734</v>
      </c>
      <c r="I46" s="76" t="s">
        <v>402</v>
      </c>
      <c r="J46" s="238"/>
      <c r="K46" s="118"/>
      <c r="L46" s="20"/>
      <c r="M46" s="59"/>
      <c r="N46" s="75">
        <v>1734</v>
      </c>
      <c r="O46" s="76" t="s">
        <v>289</v>
      </c>
      <c r="P46" s="238"/>
    </row>
    <row r="47" spans="1:16" ht="14" thickBot="1" x14ac:dyDescent="0.2">
      <c r="A47" s="37"/>
      <c r="B47" s="264">
        <v>1735</v>
      </c>
      <c r="C47" s="19" t="s">
        <v>403</v>
      </c>
      <c r="D47" s="237"/>
      <c r="E47" s="237"/>
      <c r="F47" s="118"/>
      <c r="G47" s="59"/>
      <c r="H47" s="75">
        <v>1735</v>
      </c>
      <c r="I47" s="76" t="s">
        <v>403</v>
      </c>
      <c r="J47" s="238"/>
      <c r="K47" s="118"/>
      <c r="L47" s="20"/>
      <c r="M47" s="59"/>
      <c r="N47" s="75">
        <v>1735</v>
      </c>
      <c r="O47" s="76" t="s">
        <v>316</v>
      </c>
      <c r="P47" s="238"/>
    </row>
    <row r="48" spans="1:16" ht="14" thickBot="1" x14ac:dyDescent="0.2">
      <c r="A48" s="37"/>
      <c r="B48" s="264">
        <v>1736</v>
      </c>
      <c r="C48" s="19" t="s">
        <v>404</v>
      </c>
      <c r="D48" s="237"/>
      <c r="E48" s="237"/>
      <c r="F48" s="118"/>
      <c r="G48" s="59"/>
      <c r="H48" s="75">
        <v>1736</v>
      </c>
      <c r="I48" s="76" t="s">
        <v>404</v>
      </c>
      <c r="J48" s="238"/>
      <c r="K48" s="118"/>
      <c r="L48" s="20"/>
      <c r="M48" s="59"/>
      <c r="N48" s="75">
        <v>1736</v>
      </c>
      <c r="O48" s="76" t="s">
        <v>317</v>
      </c>
      <c r="P48" s="238"/>
    </row>
    <row r="49" spans="1:16" ht="14" thickBot="1" x14ac:dyDescent="0.2">
      <c r="A49" s="37"/>
      <c r="B49" s="264">
        <v>1737</v>
      </c>
      <c r="C49" s="19" t="s">
        <v>405</v>
      </c>
      <c r="D49" s="237"/>
      <c r="E49" s="237"/>
      <c r="F49" s="118"/>
      <c r="G49" s="59"/>
      <c r="H49" s="75">
        <v>1737</v>
      </c>
      <c r="I49" s="76" t="s">
        <v>405</v>
      </c>
      <c r="J49" s="238"/>
      <c r="K49" s="118"/>
      <c r="L49" s="20"/>
      <c r="M49" s="59"/>
      <c r="N49" s="75">
        <v>1737</v>
      </c>
      <c r="O49" s="76" t="s">
        <v>318</v>
      </c>
      <c r="P49" s="238"/>
    </row>
    <row r="50" spans="1:16" ht="14" thickBot="1" x14ac:dyDescent="0.2">
      <c r="A50" s="37"/>
      <c r="B50" s="264">
        <v>1738</v>
      </c>
      <c r="C50" s="19" t="s">
        <v>406</v>
      </c>
      <c r="D50" s="237"/>
      <c r="E50" s="237"/>
      <c r="F50" s="118"/>
      <c r="G50" s="59"/>
      <c r="H50" s="75">
        <v>1738</v>
      </c>
      <c r="I50" s="76" t="s">
        <v>406</v>
      </c>
      <c r="J50" s="238"/>
      <c r="K50" s="118"/>
      <c r="L50" s="20"/>
      <c r="M50" s="59"/>
      <c r="N50" s="75">
        <v>1738</v>
      </c>
      <c r="O50" s="76" t="s">
        <v>319</v>
      </c>
      <c r="P50" s="238"/>
    </row>
    <row r="51" spans="1:16" ht="14" thickBot="1" x14ac:dyDescent="0.2">
      <c r="A51" s="37"/>
      <c r="B51" s="264">
        <v>1739</v>
      </c>
      <c r="C51" s="19" t="s">
        <v>320</v>
      </c>
      <c r="D51" s="237"/>
      <c r="E51" s="237"/>
      <c r="F51" s="118"/>
      <c r="G51" s="59"/>
      <c r="H51" s="75">
        <v>1739</v>
      </c>
      <c r="I51" s="76" t="s">
        <v>320</v>
      </c>
      <c r="J51" s="238"/>
      <c r="K51" s="118"/>
      <c r="L51" s="20"/>
      <c r="M51" s="59"/>
      <c r="N51" s="75">
        <v>1739</v>
      </c>
      <c r="O51" s="76" t="s">
        <v>320</v>
      </c>
      <c r="P51" s="238"/>
    </row>
    <row r="52" spans="1:16" ht="14" thickBot="1" x14ac:dyDescent="0.2">
      <c r="A52" s="37"/>
      <c r="B52" s="264">
        <v>1740</v>
      </c>
      <c r="C52" s="19" t="s">
        <v>321</v>
      </c>
      <c r="D52" s="237"/>
      <c r="E52" s="237"/>
      <c r="F52" s="118"/>
      <c r="G52" s="59"/>
      <c r="H52" s="75">
        <v>1740</v>
      </c>
      <c r="I52" s="76" t="s">
        <v>321</v>
      </c>
      <c r="J52" s="238"/>
      <c r="K52" s="118"/>
      <c r="L52" s="20"/>
      <c r="M52" s="59"/>
      <c r="N52" s="75">
        <v>1740</v>
      </c>
      <c r="O52" s="76" t="s">
        <v>321</v>
      </c>
      <c r="P52" s="238"/>
    </row>
    <row r="53" spans="1:16" ht="14" thickBot="1" x14ac:dyDescent="0.2">
      <c r="A53" s="37"/>
      <c r="B53" s="264">
        <v>1741</v>
      </c>
      <c r="C53" s="19" t="s">
        <v>322</v>
      </c>
      <c r="D53" s="237"/>
      <c r="E53" s="237"/>
      <c r="F53" s="118"/>
      <c r="G53" s="59"/>
      <c r="H53" s="75">
        <v>1741</v>
      </c>
      <c r="I53" s="76" t="s">
        <v>322</v>
      </c>
      <c r="J53" s="238"/>
      <c r="K53" s="118"/>
      <c r="L53" s="20"/>
      <c r="M53" s="59"/>
      <c r="N53" s="75">
        <v>1471</v>
      </c>
      <c r="O53" s="76" t="s">
        <v>322</v>
      </c>
      <c r="P53" s="238"/>
    </row>
    <row r="54" spans="1:16" ht="14" thickBot="1" x14ac:dyDescent="0.2">
      <c r="A54" s="37"/>
      <c r="B54" s="264">
        <v>1742</v>
      </c>
      <c r="C54" s="19" t="s">
        <v>323</v>
      </c>
      <c r="D54" s="237"/>
      <c r="E54" s="237"/>
      <c r="F54" s="118"/>
      <c r="G54" s="59"/>
      <c r="H54" s="75">
        <v>1742</v>
      </c>
      <c r="I54" s="76" t="s">
        <v>323</v>
      </c>
      <c r="J54" s="238"/>
      <c r="K54" s="118"/>
      <c r="L54" s="20"/>
      <c r="M54" s="59"/>
      <c r="N54" s="75">
        <v>1742</v>
      </c>
      <c r="O54" s="76" t="s">
        <v>323</v>
      </c>
      <c r="P54" s="238"/>
    </row>
    <row r="55" spans="1:16" ht="14" thickBot="1" x14ac:dyDescent="0.2">
      <c r="A55" s="37"/>
      <c r="B55" s="264">
        <v>1751</v>
      </c>
      <c r="C55" s="18" t="s">
        <v>202</v>
      </c>
      <c r="D55" s="237"/>
      <c r="E55" s="237"/>
      <c r="F55" s="118"/>
      <c r="G55" s="59"/>
      <c r="H55" s="75">
        <v>1751</v>
      </c>
      <c r="I55" s="77" t="s">
        <v>202</v>
      </c>
      <c r="J55" s="238"/>
      <c r="K55" s="118"/>
      <c r="L55" s="20"/>
      <c r="M55" s="59"/>
      <c r="N55" s="75">
        <v>1751</v>
      </c>
      <c r="O55" s="77" t="s">
        <v>202</v>
      </c>
      <c r="P55" s="238"/>
    </row>
    <row r="56" spans="1:16" ht="14" thickBot="1" x14ac:dyDescent="0.2">
      <c r="A56" s="37"/>
      <c r="B56" s="264">
        <v>1752</v>
      </c>
      <c r="C56" s="18" t="s">
        <v>203</v>
      </c>
      <c r="D56" s="237"/>
      <c r="E56" s="237"/>
      <c r="F56" s="118"/>
      <c r="G56" s="59"/>
      <c r="H56" s="75">
        <v>1752</v>
      </c>
      <c r="I56" s="77" t="s">
        <v>203</v>
      </c>
      <c r="J56" s="238"/>
      <c r="K56" s="118"/>
      <c r="L56" s="20"/>
      <c r="M56" s="59"/>
      <c r="N56" s="75">
        <v>1752</v>
      </c>
      <c r="O56" s="77" t="s">
        <v>203</v>
      </c>
      <c r="P56" s="238"/>
    </row>
    <row r="57" spans="1:16" ht="14" thickBot="1" x14ac:dyDescent="0.2">
      <c r="A57" s="37"/>
      <c r="B57" s="264">
        <v>1753</v>
      </c>
      <c r="C57" s="18" t="s">
        <v>204</v>
      </c>
      <c r="D57" s="237"/>
      <c r="E57" s="237"/>
      <c r="F57" s="118"/>
      <c r="G57" s="59"/>
      <c r="H57" s="75">
        <v>1753</v>
      </c>
      <c r="I57" s="77" t="s">
        <v>204</v>
      </c>
      <c r="J57" s="238"/>
      <c r="K57" s="118"/>
      <c r="L57" s="20"/>
      <c r="M57" s="59"/>
      <c r="N57" s="75">
        <v>1753</v>
      </c>
      <c r="O57" s="77" t="s">
        <v>204</v>
      </c>
      <c r="P57" s="238"/>
    </row>
    <row r="58" spans="1:16" ht="14" thickBot="1" x14ac:dyDescent="0.2">
      <c r="A58" s="37"/>
      <c r="B58" s="264">
        <v>1754</v>
      </c>
      <c r="C58" s="18" t="s">
        <v>205</v>
      </c>
      <c r="D58" s="237"/>
      <c r="E58" s="237"/>
      <c r="F58" s="118"/>
      <c r="G58" s="59"/>
      <c r="H58" s="75">
        <v>1754</v>
      </c>
      <c r="I58" s="77" t="s">
        <v>205</v>
      </c>
      <c r="J58" s="238"/>
      <c r="K58" s="118"/>
      <c r="L58" s="20"/>
      <c r="M58" s="59"/>
      <c r="N58" s="75">
        <v>1754</v>
      </c>
      <c r="O58" s="77" t="s">
        <v>205</v>
      </c>
      <c r="P58" s="238"/>
    </row>
    <row r="59" spans="1:16" ht="14" thickBot="1" x14ac:dyDescent="0.2">
      <c r="A59" s="37"/>
      <c r="B59" s="264">
        <v>1755</v>
      </c>
      <c r="C59" s="18" t="s">
        <v>206</v>
      </c>
      <c r="D59" s="237"/>
      <c r="E59" s="237"/>
      <c r="F59" s="118"/>
      <c r="G59" s="59"/>
      <c r="H59" s="75">
        <v>1755</v>
      </c>
      <c r="I59" s="77" t="s">
        <v>206</v>
      </c>
      <c r="J59" s="238"/>
      <c r="K59" s="118"/>
      <c r="L59" s="20"/>
      <c r="M59" s="59"/>
      <c r="N59" s="75">
        <v>1755</v>
      </c>
      <c r="O59" s="77" t="s">
        <v>206</v>
      </c>
      <c r="P59" s="238"/>
    </row>
    <row r="60" spans="1:16" ht="14" thickBot="1" x14ac:dyDescent="0.2">
      <c r="A60" s="37"/>
      <c r="B60" s="264">
        <v>1756</v>
      </c>
      <c r="C60" s="18" t="s">
        <v>360</v>
      </c>
      <c r="D60" s="237"/>
      <c r="E60" s="237"/>
      <c r="F60" s="118"/>
      <c r="G60" s="59"/>
      <c r="H60" s="75">
        <v>1756</v>
      </c>
      <c r="I60" s="77" t="s">
        <v>360</v>
      </c>
      <c r="J60" s="238"/>
      <c r="K60" s="118"/>
      <c r="L60" s="20"/>
      <c r="M60" s="59"/>
      <c r="N60" s="75">
        <v>1756</v>
      </c>
      <c r="O60" s="77" t="s">
        <v>288</v>
      </c>
      <c r="P60" s="238"/>
    </row>
    <row r="61" spans="1:16" ht="14" thickBot="1" x14ac:dyDescent="0.2">
      <c r="A61" s="37"/>
      <c r="B61" s="264">
        <v>1757</v>
      </c>
      <c r="C61" s="18" t="s">
        <v>207</v>
      </c>
      <c r="D61" s="237"/>
      <c r="E61" s="237"/>
      <c r="F61" s="118"/>
      <c r="G61" s="59"/>
      <c r="H61" s="75">
        <v>1757</v>
      </c>
      <c r="I61" s="77" t="s">
        <v>207</v>
      </c>
      <c r="J61" s="238"/>
      <c r="K61" s="118"/>
      <c r="L61" s="20"/>
      <c r="M61" s="59"/>
      <c r="N61" s="75">
        <v>1757</v>
      </c>
      <c r="O61" s="77" t="s">
        <v>207</v>
      </c>
      <c r="P61" s="238"/>
    </row>
    <row r="62" spans="1:16" ht="14" thickBot="1" x14ac:dyDescent="0.2">
      <c r="A62" s="37"/>
      <c r="B62" s="264">
        <v>1758</v>
      </c>
      <c r="C62" s="18" t="s">
        <v>387</v>
      </c>
      <c r="D62" s="237"/>
      <c r="E62" s="237"/>
      <c r="F62" s="118"/>
      <c r="G62" s="59"/>
      <c r="H62" s="75">
        <v>1758</v>
      </c>
      <c r="I62" s="77" t="s">
        <v>387</v>
      </c>
      <c r="J62" s="238"/>
      <c r="K62" s="118"/>
      <c r="L62" s="20"/>
      <c r="M62" s="59"/>
      <c r="N62" s="75">
        <v>1758</v>
      </c>
      <c r="O62" s="77" t="s">
        <v>287</v>
      </c>
      <c r="P62" s="238"/>
    </row>
    <row r="63" spans="1:16" ht="14" thickBot="1" x14ac:dyDescent="0.2">
      <c r="A63" s="37"/>
      <c r="B63" s="264">
        <v>1759</v>
      </c>
      <c r="C63" s="18" t="s">
        <v>208</v>
      </c>
      <c r="D63" s="237"/>
      <c r="E63" s="237"/>
      <c r="F63" s="118"/>
      <c r="G63" s="59"/>
      <c r="H63" s="75">
        <v>1759</v>
      </c>
      <c r="I63" s="77" t="s">
        <v>208</v>
      </c>
      <c r="J63" s="238"/>
      <c r="K63" s="118"/>
      <c r="L63" s="20"/>
      <c r="M63" s="59"/>
      <c r="N63" s="75">
        <v>1759</v>
      </c>
      <c r="O63" s="77" t="s">
        <v>208</v>
      </c>
      <c r="P63" s="238"/>
    </row>
    <row r="64" spans="1:16" ht="14" thickBot="1" x14ac:dyDescent="0.2">
      <c r="A64" s="37"/>
      <c r="B64" s="264">
        <v>1761</v>
      </c>
      <c r="C64" s="18" t="s">
        <v>209</v>
      </c>
      <c r="D64" s="237"/>
      <c r="E64" s="237"/>
      <c r="F64" s="118"/>
      <c r="G64" s="59"/>
      <c r="H64" s="75">
        <v>1761</v>
      </c>
      <c r="I64" s="77" t="s">
        <v>209</v>
      </c>
      <c r="J64" s="238"/>
      <c r="K64" s="118"/>
      <c r="L64" s="20"/>
      <c r="M64" s="59"/>
      <c r="N64" s="75">
        <v>1761</v>
      </c>
      <c r="O64" s="77" t="s">
        <v>209</v>
      </c>
      <c r="P64" s="238"/>
    </row>
    <row r="65" spans="1:16" ht="14" thickBot="1" x14ac:dyDescent="0.2">
      <c r="A65" s="37"/>
      <c r="B65" s="264">
        <v>1762</v>
      </c>
      <c r="C65" s="18" t="s">
        <v>407</v>
      </c>
      <c r="D65" s="237"/>
      <c r="E65" s="237"/>
      <c r="F65" s="118"/>
      <c r="G65" s="59"/>
      <c r="H65" s="75">
        <v>1762</v>
      </c>
      <c r="I65" s="77" t="s">
        <v>407</v>
      </c>
      <c r="J65" s="238"/>
      <c r="K65" s="118"/>
      <c r="L65" s="20"/>
      <c r="M65" s="59"/>
      <c r="N65" s="75">
        <v>1762</v>
      </c>
      <c r="O65" s="77" t="s">
        <v>286</v>
      </c>
      <c r="P65" s="238"/>
    </row>
    <row r="66" spans="1:16" ht="14" thickBot="1" x14ac:dyDescent="0.2">
      <c r="A66" s="37"/>
      <c r="B66" s="264">
        <v>1763</v>
      </c>
      <c r="C66" s="18" t="s">
        <v>210</v>
      </c>
      <c r="D66" s="237"/>
      <c r="E66" s="237"/>
      <c r="F66" s="118"/>
      <c r="G66" s="59"/>
      <c r="H66" s="75">
        <v>1763</v>
      </c>
      <c r="I66" s="77" t="s">
        <v>210</v>
      </c>
      <c r="J66" s="238"/>
      <c r="K66" s="118"/>
      <c r="L66" s="20"/>
      <c r="M66" s="59"/>
      <c r="N66" s="75">
        <v>1763</v>
      </c>
      <c r="O66" s="77" t="s">
        <v>210</v>
      </c>
      <c r="P66" s="238"/>
    </row>
    <row r="67" spans="1:16" ht="14" thickBot="1" x14ac:dyDescent="0.2">
      <c r="A67" s="37"/>
      <c r="B67" s="264">
        <v>1764</v>
      </c>
      <c r="C67" s="18" t="s">
        <v>211</v>
      </c>
      <c r="D67" s="237"/>
      <c r="E67" s="237"/>
      <c r="F67" s="118"/>
      <c r="G67" s="59"/>
      <c r="H67" s="75">
        <v>1764</v>
      </c>
      <c r="I67" s="77" t="s">
        <v>211</v>
      </c>
      <c r="J67" s="238"/>
      <c r="K67" s="118"/>
      <c r="L67" s="20"/>
      <c r="M67" s="59"/>
      <c r="N67" s="75">
        <v>1764</v>
      </c>
      <c r="O67" s="77" t="s">
        <v>211</v>
      </c>
      <c r="P67" s="238"/>
    </row>
    <row r="68" spans="1:16" ht="14" thickBot="1" x14ac:dyDescent="0.2">
      <c r="A68" s="37"/>
      <c r="B68" s="264">
        <v>1765</v>
      </c>
      <c r="C68" s="18" t="s">
        <v>408</v>
      </c>
      <c r="D68" s="237"/>
      <c r="E68" s="237"/>
      <c r="F68" s="118"/>
      <c r="G68" s="59"/>
      <c r="H68" s="75">
        <v>1765</v>
      </c>
      <c r="I68" s="77" t="s">
        <v>408</v>
      </c>
      <c r="J68" s="238"/>
      <c r="K68" s="118"/>
      <c r="L68" s="20"/>
      <c r="M68" s="59"/>
      <c r="N68" s="75">
        <v>1765</v>
      </c>
      <c r="O68" s="77" t="s">
        <v>285</v>
      </c>
      <c r="P68" s="238"/>
    </row>
    <row r="69" spans="1:16" ht="14" thickBot="1" x14ac:dyDescent="0.2">
      <c r="A69" s="37"/>
      <c r="B69" s="264">
        <v>1766</v>
      </c>
      <c r="C69" s="18" t="s">
        <v>409</v>
      </c>
      <c r="D69" s="237"/>
      <c r="E69" s="237"/>
      <c r="F69" s="118"/>
      <c r="G69" s="59"/>
      <c r="H69" s="75">
        <v>1766</v>
      </c>
      <c r="I69" s="77" t="s">
        <v>409</v>
      </c>
      <c r="J69" s="238"/>
      <c r="K69" s="118"/>
      <c r="L69" s="20"/>
      <c r="M69" s="59"/>
      <c r="N69" s="75">
        <v>1766</v>
      </c>
      <c r="O69" s="77" t="s">
        <v>284</v>
      </c>
      <c r="P69" s="238"/>
    </row>
    <row r="70" spans="1:16" ht="14" thickBot="1" x14ac:dyDescent="0.2">
      <c r="A70" s="37"/>
      <c r="B70" s="264">
        <v>1767</v>
      </c>
      <c r="C70" s="18" t="s">
        <v>212</v>
      </c>
      <c r="D70" s="237"/>
      <c r="E70" s="237"/>
      <c r="F70" s="118"/>
      <c r="G70" s="59"/>
      <c r="H70" s="75">
        <v>1767</v>
      </c>
      <c r="I70" s="77" t="s">
        <v>212</v>
      </c>
      <c r="J70" s="238"/>
      <c r="K70" s="118"/>
      <c r="L70" s="20"/>
      <c r="M70" s="59"/>
      <c r="N70" s="75">
        <v>1767</v>
      </c>
      <c r="O70" s="77" t="s">
        <v>212</v>
      </c>
      <c r="P70" s="238"/>
    </row>
    <row r="71" spans="1:16" ht="14" thickBot="1" x14ac:dyDescent="0.2">
      <c r="A71" s="37"/>
      <c r="B71" s="264">
        <v>1768</v>
      </c>
      <c r="C71" s="18" t="s">
        <v>410</v>
      </c>
      <c r="D71" s="237"/>
      <c r="E71" s="237"/>
      <c r="F71" s="118"/>
      <c r="G71" s="59"/>
      <c r="H71" s="75">
        <v>1768</v>
      </c>
      <c r="I71" s="77" t="s">
        <v>410</v>
      </c>
      <c r="J71" s="238"/>
      <c r="K71" s="118"/>
      <c r="L71" s="20"/>
      <c r="M71" s="59"/>
      <c r="N71" s="75">
        <v>1768</v>
      </c>
      <c r="O71" s="77" t="s">
        <v>310</v>
      </c>
      <c r="P71" s="238"/>
    </row>
    <row r="72" spans="1:16" ht="14" thickBot="1" x14ac:dyDescent="0.2">
      <c r="A72" s="37"/>
      <c r="B72" s="264">
        <v>1781</v>
      </c>
      <c r="C72" s="18" t="s">
        <v>213</v>
      </c>
      <c r="D72" s="237"/>
      <c r="E72" s="237"/>
      <c r="F72" s="118"/>
      <c r="G72" s="59"/>
      <c r="H72" s="75">
        <v>1781</v>
      </c>
      <c r="I72" s="77" t="s">
        <v>213</v>
      </c>
      <c r="J72" s="238"/>
      <c r="K72" s="118"/>
      <c r="L72" s="20"/>
      <c r="M72" s="59"/>
      <c r="N72" s="75">
        <v>1781</v>
      </c>
      <c r="O72" s="77" t="s">
        <v>213</v>
      </c>
      <c r="P72" s="238"/>
    </row>
    <row r="73" spans="1:16" ht="14" thickBot="1" x14ac:dyDescent="0.2">
      <c r="A73" s="37"/>
      <c r="B73" s="264">
        <v>1782</v>
      </c>
      <c r="C73" s="18" t="s">
        <v>214</v>
      </c>
      <c r="D73" s="237"/>
      <c r="E73" s="237"/>
      <c r="F73" s="118"/>
      <c r="G73" s="59"/>
      <c r="H73" s="75">
        <v>1782</v>
      </c>
      <c r="I73" s="77" t="s">
        <v>214</v>
      </c>
      <c r="J73" s="238"/>
      <c r="K73" s="118"/>
      <c r="L73" s="20"/>
      <c r="M73" s="59"/>
      <c r="N73" s="75">
        <v>1782</v>
      </c>
      <c r="O73" s="77" t="s">
        <v>214</v>
      </c>
      <c r="P73" s="238"/>
    </row>
    <row r="74" spans="1:16" ht="14" thickBot="1" x14ac:dyDescent="0.2">
      <c r="A74" s="37"/>
      <c r="B74" s="264">
        <v>1783</v>
      </c>
      <c r="C74" s="18" t="s">
        <v>215</v>
      </c>
      <c r="D74" s="237"/>
      <c r="E74" s="237"/>
      <c r="F74" s="118"/>
      <c r="G74" s="59"/>
      <c r="H74" s="75">
        <v>1783</v>
      </c>
      <c r="I74" s="77" t="s">
        <v>215</v>
      </c>
      <c r="J74" s="238"/>
      <c r="K74" s="118"/>
      <c r="L74" s="20"/>
      <c r="M74" s="59"/>
      <c r="N74" s="75">
        <v>1783</v>
      </c>
      <c r="O74" s="77" t="s">
        <v>215</v>
      </c>
      <c r="P74" s="238"/>
    </row>
    <row r="75" spans="1:16" ht="14" thickBot="1" x14ac:dyDescent="0.2">
      <c r="A75" s="37"/>
      <c r="B75" s="264">
        <v>1784</v>
      </c>
      <c r="C75" s="18" t="s">
        <v>216</v>
      </c>
      <c r="D75" s="237"/>
      <c r="E75" s="237"/>
      <c r="F75" s="118"/>
      <c r="G75" s="59"/>
      <c r="H75" s="75">
        <v>1784</v>
      </c>
      <c r="I75" s="77" t="s">
        <v>216</v>
      </c>
      <c r="J75" s="238"/>
      <c r="K75" s="118"/>
      <c r="M75" s="59"/>
      <c r="N75" s="75">
        <v>1784</v>
      </c>
      <c r="O75" s="77" t="s">
        <v>216</v>
      </c>
      <c r="P75" s="238"/>
    </row>
    <row r="76" spans="1:16" ht="14" thickBot="1" x14ac:dyDescent="0.2">
      <c r="A76" s="37"/>
      <c r="B76" s="264">
        <v>1785</v>
      </c>
      <c r="C76" s="18" t="s">
        <v>217</v>
      </c>
      <c r="D76" s="237"/>
      <c r="E76" s="237"/>
      <c r="F76" s="118"/>
      <c r="G76" s="59"/>
      <c r="H76" s="75">
        <v>1785</v>
      </c>
      <c r="I76" s="77" t="s">
        <v>217</v>
      </c>
      <c r="J76" s="238"/>
      <c r="K76" s="118"/>
      <c r="M76" s="59"/>
      <c r="N76" s="75">
        <v>1785</v>
      </c>
      <c r="O76" s="77" t="s">
        <v>217</v>
      </c>
      <c r="P76" s="238"/>
    </row>
    <row r="77" spans="1:16" ht="14" thickBot="1" x14ac:dyDescent="0.2">
      <c r="A77" s="37"/>
      <c r="B77" s="264">
        <v>1786</v>
      </c>
      <c r="C77" s="18" t="s">
        <v>411</v>
      </c>
      <c r="D77" s="237"/>
      <c r="E77" s="237"/>
      <c r="F77" s="118"/>
      <c r="G77" s="59"/>
      <c r="H77" s="75">
        <v>1786</v>
      </c>
      <c r="I77" s="77" t="s">
        <v>411</v>
      </c>
      <c r="J77" s="238"/>
      <c r="K77" s="118"/>
      <c r="M77" s="59"/>
      <c r="N77" s="75">
        <v>1786</v>
      </c>
      <c r="O77" s="77" t="s">
        <v>283</v>
      </c>
      <c r="P77" s="238"/>
    </row>
    <row r="78" spans="1:16" ht="14" thickBot="1" x14ac:dyDescent="0.2">
      <c r="A78" s="37"/>
      <c r="B78" s="264">
        <v>1787</v>
      </c>
      <c r="C78" s="18" t="s">
        <v>218</v>
      </c>
      <c r="D78" s="237"/>
      <c r="E78" s="237"/>
      <c r="F78" s="118"/>
      <c r="G78" s="59"/>
      <c r="H78" s="75">
        <v>1787</v>
      </c>
      <c r="I78" s="77" t="s">
        <v>218</v>
      </c>
      <c r="J78" s="238"/>
      <c r="K78" s="118"/>
      <c r="M78" s="59"/>
      <c r="N78" s="75">
        <v>1787</v>
      </c>
      <c r="O78" s="77" t="s">
        <v>218</v>
      </c>
      <c r="P78" s="238"/>
    </row>
    <row r="79" spans="1:16" ht="14" thickBot="1" x14ac:dyDescent="0.2">
      <c r="A79" s="37"/>
      <c r="B79" s="264">
        <v>1788</v>
      </c>
      <c r="C79" s="18" t="s">
        <v>412</v>
      </c>
      <c r="D79" s="237"/>
      <c r="E79" s="237"/>
      <c r="F79" s="118"/>
      <c r="G79" s="59"/>
      <c r="H79" s="75">
        <v>1788</v>
      </c>
      <c r="I79" s="77" t="s">
        <v>412</v>
      </c>
      <c r="J79" s="238"/>
      <c r="K79" s="118"/>
      <c r="M79" s="59"/>
      <c r="N79" s="75">
        <v>1788</v>
      </c>
      <c r="O79" s="77" t="s">
        <v>282</v>
      </c>
      <c r="P79" s="238"/>
    </row>
    <row r="80" spans="1:16" ht="14" thickBot="1" x14ac:dyDescent="0.2">
      <c r="A80" s="37"/>
      <c r="B80" s="264">
        <v>1801</v>
      </c>
      <c r="C80" s="18" t="s">
        <v>219</v>
      </c>
      <c r="D80" s="237"/>
      <c r="E80" s="237"/>
      <c r="F80" s="118"/>
      <c r="G80" s="59"/>
      <c r="H80" s="75">
        <v>1801</v>
      </c>
      <c r="I80" s="77" t="s">
        <v>219</v>
      </c>
      <c r="J80" s="238"/>
      <c r="K80" s="118"/>
      <c r="M80" s="59"/>
      <c r="N80" s="75">
        <v>1801</v>
      </c>
      <c r="O80" s="77" t="s">
        <v>219</v>
      </c>
      <c r="P80" s="238"/>
    </row>
    <row r="81" spans="1:16" ht="14" thickBot="1" x14ac:dyDescent="0.2">
      <c r="A81" s="37"/>
      <c r="B81" s="264">
        <v>1802</v>
      </c>
      <c r="C81" s="18" t="s">
        <v>311</v>
      </c>
      <c r="D81" s="237"/>
      <c r="E81" s="237"/>
      <c r="F81" s="118"/>
      <c r="G81" s="59"/>
      <c r="H81" s="75">
        <v>1802</v>
      </c>
      <c r="I81" s="77" t="s">
        <v>311</v>
      </c>
      <c r="J81" s="238"/>
      <c r="K81" s="118"/>
      <c r="M81" s="59"/>
      <c r="N81" s="75">
        <v>1802</v>
      </c>
      <c r="O81" s="77" t="s">
        <v>311</v>
      </c>
      <c r="P81" s="238"/>
    </row>
    <row r="82" spans="1:16" ht="14" thickBot="1" x14ac:dyDescent="0.2">
      <c r="A82" s="37"/>
      <c r="B82" s="264">
        <v>1803</v>
      </c>
      <c r="C82" s="18" t="s">
        <v>312</v>
      </c>
      <c r="D82" s="237"/>
      <c r="E82" s="237"/>
      <c r="F82" s="118"/>
      <c r="G82" s="59"/>
      <c r="H82" s="75">
        <v>1803</v>
      </c>
      <c r="I82" s="77" t="s">
        <v>312</v>
      </c>
      <c r="J82" s="238"/>
      <c r="K82" s="118"/>
      <c r="M82" s="59"/>
      <c r="N82" s="75">
        <v>1803</v>
      </c>
      <c r="O82" s="77" t="s">
        <v>312</v>
      </c>
      <c r="P82" s="238"/>
    </row>
    <row r="83" spans="1:16" ht="14" thickBot="1" x14ac:dyDescent="0.2">
      <c r="A83" s="37"/>
      <c r="B83" s="264">
        <v>1804</v>
      </c>
      <c r="C83" s="18" t="s">
        <v>220</v>
      </c>
      <c r="D83" s="237"/>
      <c r="E83" s="237"/>
      <c r="F83" s="118"/>
      <c r="G83" s="59"/>
      <c r="H83" s="75">
        <v>1804</v>
      </c>
      <c r="I83" s="77" t="s">
        <v>220</v>
      </c>
      <c r="J83" s="238"/>
      <c r="K83" s="118"/>
      <c r="M83" s="59"/>
      <c r="N83" s="75">
        <v>1804</v>
      </c>
      <c r="O83" s="77" t="s">
        <v>220</v>
      </c>
      <c r="P83" s="238"/>
    </row>
    <row r="84" spans="1:16" ht="14" thickBot="1" x14ac:dyDescent="0.2">
      <c r="A84" s="37"/>
      <c r="B84" s="265"/>
      <c r="C84" s="251" t="s">
        <v>232</v>
      </c>
      <c r="D84" s="252">
        <f>SUM(D35:D83)</f>
        <v>0</v>
      </c>
      <c r="E84" s="252">
        <f>SUM(E35:E83)</f>
        <v>0</v>
      </c>
      <c r="F84" s="118"/>
      <c r="G84" s="59"/>
      <c r="H84" s="75"/>
      <c r="I84" s="72" t="s">
        <v>232</v>
      </c>
      <c r="J84" s="240">
        <v>0</v>
      </c>
      <c r="K84" s="118"/>
      <c r="M84" s="59"/>
      <c r="N84" s="75"/>
      <c r="O84" s="72" t="s">
        <v>232</v>
      </c>
      <c r="P84" s="240">
        <f>SUM(P35:P83)</f>
        <v>0</v>
      </c>
    </row>
    <row r="85" spans="1:16" ht="14" thickBot="1" x14ac:dyDescent="0.2">
      <c r="A85" s="37"/>
      <c r="B85" s="266" t="s">
        <v>231</v>
      </c>
      <c r="C85" s="249"/>
      <c r="D85" s="250"/>
      <c r="E85" s="250"/>
      <c r="F85" s="118"/>
      <c r="G85" s="59"/>
      <c r="H85" s="71" t="s">
        <v>231</v>
      </c>
      <c r="I85" s="74"/>
      <c r="J85" s="241"/>
      <c r="K85" s="118"/>
      <c r="M85" s="59"/>
      <c r="N85" s="71" t="s">
        <v>231</v>
      </c>
      <c r="O85" s="74"/>
      <c r="P85" s="241"/>
    </row>
    <row r="86" spans="1:16" ht="14" thickBot="1" x14ac:dyDescent="0.2">
      <c r="A86" s="37"/>
      <c r="B86" s="267">
        <v>5471</v>
      </c>
      <c r="C86" s="18" t="s">
        <v>388</v>
      </c>
      <c r="D86" s="237"/>
      <c r="E86" s="237"/>
      <c r="F86" s="118"/>
      <c r="G86" s="59"/>
      <c r="H86" s="78">
        <v>5471</v>
      </c>
      <c r="I86" s="77" t="s">
        <v>388</v>
      </c>
      <c r="J86" s="238"/>
      <c r="K86" s="118"/>
      <c r="M86" s="59"/>
      <c r="N86" s="78">
        <v>5471</v>
      </c>
      <c r="O86" s="77" t="s">
        <v>281</v>
      </c>
      <c r="P86" s="238"/>
    </row>
    <row r="87" spans="1:16" ht="14" thickBot="1" x14ac:dyDescent="0.2">
      <c r="A87" s="37"/>
      <c r="B87" s="267">
        <v>5472</v>
      </c>
      <c r="C87" s="18" t="s">
        <v>221</v>
      </c>
      <c r="D87" s="237"/>
      <c r="E87" s="237"/>
      <c r="F87" s="118"/>
      <c r="G87" s="59"/>
      <c r="H87" s="78">
        <v>5472</v>
      </c>
      <c r="I87" s="77" t="s">
        <v>221</v>
      </c>
      <c r="J87" s="238"/>
      <c r="K87" s="118"/>
      <c r="M87" s="59"/>
      <c r="N87" s="78">
        <v>5472</v>
      </c>
      <c r="O87" s="77" t="s">
        <v>221</v>
      </c>
      <c r="P87" s="238"/>
    </row>
    <row r="88" spans="1:16" ht="14" thickBot="1" x14ac:dyDescent="0.2">
      <c r="A88" s="37"/>
      <c r="B88" s="267">
        <v>5473</v>
      </c>
      <c r="C88" s="18" t="s">
        <v>389</v>
      </c>
      <c r="D88" s="237"/>
      <c r="E88" s="237"/>
      <c r="F88" s="118"/>
      <c r="G88" s="59"/>
      <c r="H88" s="78">
        <v>5473</v>
      </c>
      <c r="I88" s="77" t="s">
        <v>389</v>
      </c>
      <c r="J88" s="238"/>
      <c r="K88" s="118"/>
      <c r="M88" s="59"/>
      <c r="N88" s="78">
        <v>5473</v>
      </c>
      <c r="O88" s="77" t="s">
        <v>280</v>
      </c>
      <c r="P88" s="238"/>
    </row>
    <row r="89" spans="1:16" ht="14" thickBot="1" x14ac:dyDescent="0.2">
      <c r="A89" s="37"/>
      <c r="B89" s="267">
        <v>5474</v>
      </c>
      <c r="C89" s="18" t="s">
        <v>390</v>
      </c>
      <c r="D89" s="237"/>
      <c r="E89" s="237"/>
      <c r="F89" s="118"/>
      <c r="G89" s="59"/>
      <c r="H89" s="78">
        <v>5474</v>
      </c>
      <c r="I89" s="77" t="s">
        <v>390</v>
      </c>
      <c r="J89" s="238"/>
      <c r="K89" s="118"/>
      <c r="M89" s="59"/>
      <c r="N89" s="78">
        <v>5474</v>
      </c>
      <c r="O89" s="77" t="s">
        <v>279</v>
      </c>
      <c r="P89" s="238"/>
    </row>
    <row r="90" spans="1:16" ht="14" thickBot="1" x14ac:dyDescent="0.2">
      <c r="A90" s="37"/>
      <c r="B90" s="267">
        <v>5475</v>
      </c>
      <c r="C90" s="18" t="s">
        <v>222</v>
      </c>
      <c r="D90" s="237"/>
      <c r="E90" s="237"/>
      <c r="F90" s="118"/>
      <c r="G90" s="59"/>
      <c r="H90" s="78">
        <v>5475</v>
      </c>
      <c r="I90" s="77" t="s">
        <v>222</v>
      </c>
      <c r="J90" s="238"/>
      <c r="K90" s="118"/>
      <c r="M90" s="59"/>
      <c r="N90" s="78">
        <v>5475</v>
      </c>
      <c r="O90" s="77" t="s">
        <v>222</v>
      </c>
      <c r="P90" s="238"/>
    </row>
    <row r="91" spans="1:16" ht="14" thickBot="1" x14ac:dyDescent="0.2">
      <c r="A91" s="37"/>
      <c r="B91" s="267">
        <v>5476</v>
      </c>
      <c r="C91" s="18" t="s">
        <v>223</v>
      </c>
      <c r="D91" s="237"/>
      <c r="E91" s="237"/>
      <c r="F91" s="118"/>
      <c r="G91" s="59"/>
      <c r="H91" s="78">
        <v>5476</v>
      </c>
      <c r="I91" s="77" t="s">
        <v>223</v>
      </c>
      <c r="J91" s="238"/>
      <c r="K91" s="118"/>
      <c r="M91" s="59"/>
      <c r="N91" s="78">
        <v>5476</v>
      </c>
      <c r="O91" s="77" t="s">
        <v>223</v>
      </c>
      <c r="P91" s="238"/>
    </row>
    <row r="92" spans="1:16" ht="14" thickBot="1" x14ac:dyDescent="0.2">
      <c r="A92" s="37"/>
      <c r="B92" s="267">
        <v>5477</v>
      </c>
      <c r="C92" s="18" t="s">
        <v>224</v>
      </c>
      <c r="D92" s="237"/>
      <c r="E92" s="237"/>
      <c r="F92" s="118"/>
      <c r="G92" s="59"/>
      <c r="H92" s="78">
        <v>5477</v>
      </c>
      <c r="I92" s="77" t="s">
        <v>224</v>
      </c>
      <c r="J92" s="238"/>
      <c r="K92" s="118"/>
      <c r="M92" s="59"/>
      <c r="N92" s="78">
        <v>5477</v>
      </c>
      <c r="O92" s="77" t="s">
        <v>224</v>
      </c>
      <c r="P92" s="238"/>
    </row>
    <row r="93" spans="1:16" ht="14" thickBot="1" x14ac:dyDescent="0.2">
      <c r="A93" s="37"/>
      <c r="B93" s="267">
        <v>5478</v>
      </c>
      <c r="C93" s="18" t="s">
        <v>225</v>
      </c>
      <c r="D93" s="237"/>
      <c r="E93" s="237"/>
      <c r="F93" s="118"/>
      <c r="G93" s="59"/>
      <c r="H93" s="78">
        <v>5478</v>
      </c>
      <c r="I93" s="77" t="s">
        <v>225</v>
      </c>
      <c r="J93" s="238"/>
      <c r="K93" s="118"/>
      <c r="M93" s="59"/>
      <c r="N93" s="78">
        <v>5478</v>
      </c>
      <c r="O93" s="77" t="s">
        <v>225</v>
      </c>
      <c r="P93" s="238"/>
    </row>
    <row r="94" spans="1:16" ht="14" thickBot="1" x14ac:dyDescent="0.2">
      <c r="A94" s="37"/>
      <c r="B94" s="267">
        <v>5479</v>
      </c>
      <c r="C94" s="18" t="s">
        <v>391</v>
      </c>
      <c r="D94" s="237"/>
      <c r="E94" s="237"/>
      <c r="F94" s="118"/>
      <c r="G94" s="59"/>
      <c r="H94" s="78">
        <v>5479</v>
      </c>
      <c r="I94" s="77" t="s">
        <v>391</v>
      </c>
      <c r="J94" s="238"/>
      <c r="K94" s="118"/>
      <c r="M94" s="59"/>
      <c r="N94" s="78">
        <v>5479</v>
      </c>
      <c r="O94" s="77" t="s">
        <v>278</v>
      </c>
      <c r="P94" s="238"/>
    </row>
    <row r="95" spans="1:16" ht="14" thickBot="1" x14ac:dyDescent="0.2">
      <c r="A95" s="37"/>
      <c r="B95" s="264">
        <v>5481</v>
      </c>
      <c r="C95" s="18" t="s">
        <v>226</v>
      </c>
      <c r="D95" s="237"/>
      <c r="E95" s="237"/>
      <c r="F95" s="118"/>
      <c r="G95" s="59"/>
      <c r="H95" s="75">
        <v>5481</v>
      </c>
      <c r="I95" s="77" t="s">
        <v>226</v>
      </c>
      <c r="J95" s="238"/>
      <c r="K95" s="118"/>
      <c r="M95" s="59"/>
      <c r="N95" s="75">
        <v>5481</v>
      </c>
      <c r="O95" s="77" t="s">
        <v>226</v>
      </c>
      <c r="P95" s="238"/>
    </row>
    <row r="96" spans="1:16" ht="14" thickBot="1" x14ac:dyDescent="0.2">
      <c r="A96" s="37"/>
      <c r="B96" s="264">
        <v>5482</v>
      </c>
      <c r="C96" s="18" t="s">
        <v>227</v>
      </c>
      <c r="D96" s="237"/>
      <c r="E96" s="237"/>
      <c r="F96" s="118"/>
      <c r="G96" s="59"/>
      <c r="H96" s="75">
        <v>5482</v>
      </c>
      <c r="I96" s="77" t="s">
        <v>227</v>
      </c>
      <c r="J96" s="238"/>
      <c r="K96" s="118"/>
      <c r="M96" s="59"/>
      <c r="N96" s="75">
        <v>5482</v>
      </c>
      <c r="O96" s="77" t="s">
        <v>227</v>
      </c>
      <c r="P96" s="238"/>
    </row>
    <row r="97" spans="1:17" ht="14" thickBot="1" x14ac:dyDescent="0.2">
      <c r="A97" s="37"/>
      <c r="B97" s="264">
        <v>5483</v>
      </c>
      <c r="C97" s="18" t="s">
        <v>228</v>
      </c>
      <c r="D97" s="237"/>
      <c r="E97" s="237"/>
      <c r="F97" s="118"/>
      <c r="G97" s="59"/>
      <c r="H97" s="75">
        <v>5483</v>
      </c>
      <c r="I97" s="77" t="s">
        <v>228</v>
      </c>
      <c r="J97" s="238"/>
      <c r="K97" s="118"/>
      <c r="M97" s="59"/>
      <c r="N97" s="75">
        <v>5483</v>
      </c>
      <c r="O97" s="77" t="s">
        <v>228</v>
      </c>
      <c r="P97" s="238"/>
    </row>
    <row r="98" spans="1:17" ht="14" thickBot="1" x14ac:dyDescent="0.2">
      <c r="A98" s="37"/>
      <c r="B98" s="264">
        <v>5484</v>
      </c>
      <c r="C98" s="18" t="s">
        <v>392</v>
      </c>
      <c r="D98" s="237"/>
      <c r="E98" s="237"/>
      <c r="F98" s="118"/>
      <c r="G98" s="59"/>
      <c r="H98" s="75">
        <v>5484</v>
      </c>
      <c r="I98" s="77" t="s">
        <v>392</v>
      </c>
      <c r="J98" s="238"/>
      <c r="K98" s="118"/>
      <c r="M98" s="59"/>
      <c r="N98" s="75">
        <v>5484</v>
      </c>
      <c r="O98" s="77" t="s">
        <v>277</v>
      </c>
      <c r="P98" s="238"/>
    </row>
    <row r="99" spans="1:17" ht="14" thickBot="1" x14ac:dyDescent="0.2">
      <c r="A99" s="37"/>
      <c r="B99" s="267">
        <v>5485</v>
      </c>
      <c r="C99" s="18" t="s">
        <v>393</v>
      </c>
      <c r="D99" s="237"/>
      <c r="E99" s="237"/>
      <c r="F99" s="118"/>
      <c r="G99" s="59"/>
      <c r="H99" s="75">
        <v>5485</v>
      </c>
      <c r="I99" s="77" t="s">
        <v>393</v>
      </c>
      <c r="J99" s="238"/>
      <c r="K99" s="118"/>
      <c r="M99" s="59"/>
      <c r="N99" s="75">
        <v>5485</v>
      </c>
      <c r="O99" s="77" t="s">
        <v>276</v>
      </c>
      <c r="P99" s="238"/>
    </row>
    <row r="100" spans="1:17" ht="14" thickBot="1" x14ac:dyDescent="0.2">
      <c r="A100" s="37"/>
      <c r="B100" s="267">
        <v>5486</v>
      </c>
      <c r="C100" s="18" t="s">
        <v>229</v>
      </c>
      <c r="D100" s="237"/>
      <c r="E100" s="237"/>
      <c r="F100" s="118"/>
      <c r="G100" s="59"/>
      <c r="H100" s="75">
        <v>5486</v>
      </c>
      <c r="I100" s="77" t="s">
        <v>229</v>
      </c>
      <c r="J100" s="238"/>
      <c r="K100" s="118"/>
      <c r="M100" s="59"/>
      <c r="N100" s="75">
        <v>5486</v>
      </c>
      <c r="O100" s="77" t="s">
        <v>229</v>
      </c>
      <c r="P100" s="238"/>
    </row>
    <row r="101" spans="1:17" ht="14" thickBot="1" x14ac:dyDescent="0.2">
      <c r="A101" s="37"/>
      <c r="B101" s="264">
        <v>5487</v>
      </c>
      <c r="C101" s="18" t="s">
        <v>394</v>
      </c>
      <c r="D101" s="237"/>
      <c r="E101" s="237"/>
      <c r="F101" s="118"/>
      <c r="G101" s="59"/>
      <c r="H101" s="75">
        <v>5487</v>
      </c>
      <c r="I101" s="77" t="s">
        <v>394</v>
      </c>
      <c r="J101" s="238"/>
      <c r="K101" s="118"/>
      <c r="M101" s="59"/>
      <c r="N101" s="75"/>
      <c r="O101" s="77"/>
      <c r="P101" s="238"/>
    </row>
    <row r="102" spans="1:17" ht="14" thickBot="1" x14ac:dyDescent="0.2">
      <c r="A102" s="37"/>
      <c r="B102" s="264">
        <v>5488</v>
      </c>
      <c r="C102" s="18" t="s">
        <v>395</v>
      </c>
      <c r="D102" s="237"/>
      <c r="E102" s="237"/>
      <c r="F102" s="118"/>
      <c r="G102" s="59"/>
      <c r="H102" s="75">
        <v>5488</v>
      </c>
      <c r="I102" s="77" t="s">
        <v>395</v>
      </c>
      <c r="J102" s="238"/>
      <c r="K102" s="118"/>
      <c r="M102" s="59"/>
      <c r="N102" s="75"/>
      <c r="O102" s="77"/>
      <c r="P102" s="238"/>
    </row>
    <row r="103" spans="1:17" ht="14" thickBot="1" x14ac:dyDescent="0.2">
      <c r="A103" s="37"/>
      <c r="B103" s="267">
        <v>5489</v>
      </c>
      <c r="C103" s="18" t="s">
        <v>396</v>
      </c>
      <c r="D103" s="237"/>
      <c r="E103" s="237"/>
      <c r="F103" s="118"/>
      <c r="G103" s="59"/>
      <c r="H103" s="75">
        <v>5489</v>
      </c>
      <c r="I103" s="77" t="s">
        <v>396</v>
      </c>
      <c r="J103" s="238"/>
      <c r="K103" s="118"/>
      <c r="M103" s="59"/>
      <c r="N103" s="75"/>
      <c r="O103" s="77"/>
      <c r="P103" s="238"/>
    </row>
    <row r="104" spans="1:17" ht="14" thickBot="1" x14ac:dyDescent="0.2">
      <c r="A104" s="37"/>
      <c r="B104" s="264">
        <v>5490</v>
      </c>
      <c r="C104" s="18" t="s">
        <v>397</v>
      </c>
      <c r="D104" s="237"/>
      <c r="E104" s="237"/>
      <c r="F104" s="118"/>
      <c r="G104" s="59"/>
      <c r="H104" s="75">
        <v>5490</v>
      </c>
      <c r="I104" s="77" t="s">
        <v>397</v>
      </c>
      <c r="J104" s="238"/>
      <c r="K104" s="118"/>
      <c r="M104" s="59"/>
      <c r="N104" s="75"/>
      <c r="O104" s="77"/>
      <c r="P104" s="238"/>
    </row>
    <row r="105" spans="1:17" ht="14" thickBot="1" x14ac:dyDescent="0.2">
      <c r="A105" s="37"/>
      <c r="B105" s="268"/>
      <c r="C105" s="251" t="s">
        <v>233</v>
      </c>
      <c r="D105" s="252">
        <f>SUM(D85:D104)</f>
        <v>0</v>
      </c>
      <c r="E105" s="252">
        <f>SUM(E85:E104)</f>
        <v>0</v>
      </c>
      <c r="F105" s="118"/>
      <c r="G105" s="59"/>
      <c r="H105" s="71"/>
      <c r="I105" s="72" t="s">
        <v>233</v>
      </c>
      <c r="J105" s="240">
        <v>0</v>
      </c>
      <c r="K105" s="118"/>
      <c r="M105" s="59"/>
      <c r="N105" s="71"/>
      <c r="O105" s="72" t="s">
        <v>233</v>
      </c>
      <c r="P105" s="240">
        <f>SUM(P86:P100)</f>
        <v>0</v>
      </c>
    </row>
    <row r="106" spans="1:17" ht="14" thickBot="1" x14ac:dyDescent="0.2">
      <c r="A106" s="37"/>
      <c r="B106" s="269" t="s">
        <v>230</v>
      </c>
      <c r="C106" s="249"/>
      <c r="D106" s="253"/>
      <c r="E106" s="253"/>
      <c r="F106" s="118"/>
      <c r="G106" s="59"/>
      <c r="H106" s="71" t="s">
        <v>230</v>
      </c>
      <c r="I106" s="74"/>
      <c r="J106" s="242"/>
      <c r="K106" s="118"/>
      <c r="M106" s="59"/>
      <c r="N106" s="71" t="s">
        <v>230</v>
      </c>
      <c r="O106" s="74"/>
      <c r="P106" s="242"/>
    </row>
    <row r="107" spans="1:17" ht="14" thickBot="1" x14ac:dyDescent="0.2">
      <c r="A107" s="37"/>
      <c r="B107" s="254">
        <v>1724</v>
      </c>
      <c r="C107" s="255" t="s">
        <v>349</v>
      </c>
      <c r="D107" s="256"/>
      <c r="E107" s="256"/>
      <c r="F107" s="118"/>
      <c r="G107" s="59"/>
      <c r="H107" s="75">
        <v>1724</v>
      </c>
      <c r="I107" s="79" t="s">
        <v>349</v>
      </c>
      <c r="J107" s="243"/>
      <c r="K107" s="118"/>
      <c r="M107" s="59"/>
      <c r="N107" s="75">
        <v>1724</v>
      </c>
      <c r="O107" s="79" t="s">
        <v>349</v>
      </c>
      <c r="P107" s="243"/>
    </row>
    <row r="108" spans="1:17" ht="14" thickBot="1" x14ac:dyDescent="0.2">
      <c r="A108" s="37"/>
      <c r="B108" s="258"/>
      <c r="C108" s="258"/>
      <c r="D108" s="244"/>
      <c r="E108" s="244"/>
      <c r="F108" s="118"/>
      <c r="G108" s="59"/>
      <c r="H108" s="71"/>
      <c r="I108" s="74"/>
      <c r="J108" s="242"/>
      <c r="K108" s="245" t="s">
        <v>275</v>
      </c>
      <c r="M108" s="59"/>
      <c r="N108" s="71"/>
      <c r="O108" s="74"/>
      <c r="P108" s="242"/>
      <c r="Q108" s="245" t="s">
        <v>275</v>
      </c>
    </row>
    <row r="109" spans="1:17" ht="15" thickTop="1" thickBot="1" x14ac:dyDescent="0.2">
      <c r="A109" s="38"/>
      <c r="B109" s="257"/>
      <c r="C109" s="257" t="s">
        <v>299</v>
      </c>
      <c r="D109" s="246">
        <f>D84+D105+D107</f>
        <v>0</v>
      </c>
      <c r="E109" s="246">
        <f>E84+E105+E107</f>
        <v>0</v>
      </c>
      <c r="F109" s="118"/>
      <c r="G109" s="60"/>
      <c r="H109" s="89"/>
      <c r="I109" s="89" t="s">
        <v>299</v>
      </c>
      <c r="J109" s="247">
        <v>0</v>
      </c>
      <c r="K109" s="118"/>
      <c r="M109" s="60"/>
      <c r="N109" s="89"/>
      <c r="O109" s="89" t="s">
        <v>299</v>
      </c>
      <c r="P109" s="247">
        <f>P84+P105+P107</f>
        <v>0</v>
      </c>
    </row>
    <row r="110" spans="1:17" ht="13" x14ac:dyDescent="0.15">
      <c r="D110" s="15"/>
      <c r="E110" s="15"/>
      <c r="F110" s="118"/>
      <c r="G110" s="14"/>
      <c r="H110" s="20"/>
      <c r="I110" s="20"/>
    </row>
    <row r="111" spans="1:17" x14ac:dyDescent="0.15">
      <c r="D111" s="15"/>
      <c r="E111" s="15"/>
      <c r="F111" s="22"/>
      <c r="G111" s="14"/>
      <c r="I111" s="20"/>
    </row>
    <row r="112" spans="1:17" x14ac:dyDescent="0.15">
      <c r="D112" s="14"/>
      <c r="E112" s="14"/>
      <c r="F112" s="14"/>
      <c r="G112" s="15"/>
      <c r="I112" s="20"/>
    </row>
    <row r="113" spans="4:7" x14ac:dyDescent="0.15">
      <c r="D113" s="14"/>
      <c r="E113" s="14"/>
      <c r="F113" s="14"/>
      <c r="G113" s="15"/>
    </row>
    <row r="114" spans="4:7" x14ac:dyDescent="0.15">
      <c r="D114" s="14"/>
      <c r="E114" s="14"/>
      <c r="F114" s="14"/>
      <c r="G114" s="14"/>
    </row>
    <row r="115" spans="4:7" x14ac:dyDescent="0.15">
      <c r="D115" s="15"/>
      <c r="E115" s="15"/>
      <c r="F115" s="15"/>
      <c r="G115" s="14"/>
    </row>
    <row r="116" spans="4:7" x14ac:dyDescent="0.15">
      <c r="D116" s="15"/>
      <c r="E116" s="15"/>
      <c r="F116" s="14"/>
      <c r="G116" s="14"/>
    </row>
    <row r="117" spans="4:7" x14ac:dyDescent="0.15">
      <c r="D117" s="15"/>
      <c r="E117" s="15"/>
      <c r="F117" s="14"/>
      <c r="G117" s="14"/>
    </row>
    <row r="118" spans="4:7" x14ac:dyDescent="0.15">
      <c r="D118" s="15"/>
      <c r="E118" s="15"/>
      <c r="F118" s="14"/>
      <c r="G118" s="14"/>
    </row>
    <row r="119" spans="4:7" x14ac:dyDescent="0.15">
      <c r="D119" s="15"/>
      <c r="E119" s="15"/>
      <c r="F119" s="14"/>
      <c r="G119" s="14"/>
    </row>
    <row r="120" spans="4:7" x14ac:dyDescent="0.15">
      <c r="D120" s="15"/>
      <c r="E120" s="15"/>
      <c r="F120" s="14"/>
      <c r="G120" s="14"/>
    </row>
    <row r="121" spans="4:7" x14ac:dyDescent="0.15">
      <c r="D121" s="15"/>
      <c r="E121" s="15"/>
      <c r="F121" s="14"/>
      <c r="G121" s="14"/>
    </row>
    <row r="122" spans="4:7" x14ac:dyDescent="0.15">
      <c r="D122" s="15"/>
      <c r="E122" s="15"/>
      <c r="F122" s="14"/>
      <c r="G122" s="14"/>
    </row>
    <row r="123" spans="4:7" x14ac:dyDescent="0.15">
      <c r="D123" s="15"/>
      <c r="E123" s="15"/>
      <c r="F123" s="14"/>
      <c r="G123" s="14"/>
    </row>
    <row r="124" spans="4:7" x14ac:dyDescent="0.15">
      <c r="D124" s="15"/>
      <c r="E124" s="15"/>
      <c r="F124" s="14"/>
      <c r="G124" s="14"/>
    </row>
    <row r="125" spans="4:7" x14ac:dyDescent="0.15">
      <c r="D125" s="15"/>
      <c r="E125" s="15"/>
      <c r="F125" s="14"/>
      <c r="G125" s="14"/>
    </row>
    <row r="126" spans="4:7" x14ac:dyDescent="0.15">
      <c r="F126" s="14"/>
    </row>
  </sheetData>
  <mergeCells count="13">
    <mergeCell ref="A1:D1"/>
    <mergeCell ref="O9:P9"/>
    <mergeCell ref="M23:N23"/>
    <mergeCell ref="O23:P23"/>
    <mergeCell ref="O33:P33"/>
    <mergeCell ref="C33:D33"/>
    <mergeCell ref="I33:J33"/>
    <mergeCell ref="G23:H23"/>
    <mergeCell ref="C23:D23"/>
    <mergeCell ref="I9:J9"/>
    <mergeCell ref="I23:J23"/>
    <mergeCell ref="A8:D8"/>
    <mergeCell ref="A23:B23"/>
  </mergeCells>
  <dataValidations count="1">
    <dataValidation type="textLength" operator="lessThanOrEqual" showInputMessage="1" showErrorMessage="1" sqref="C4">
      <formula1>31</formula1>
    </dataValidation>
  </dataValidations>
  <hyperlinks>
    <hyperlink ref="B35:B105" r:id="rId1" display="https://www.dartmouth.edu/~control/docs/financialrept/capital_nc_definitions.pdf"/>
  </hyperlinks>
  <pageMargins left="0.65" right="0.52" top="0.17" bottom="0.2" header="0.18" footer="0.17"/>
  <pageSetup paperSize="5" scale="63" fitToWidth="0" orientation="portrait" horizontalDpi="4294967292" verticalDpi="4294967292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'Board &amp; FASB'!$A$23:$A$29</xm:f>
          </x14:formula1>
          <xm:sqref>H8 N8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0" tint="-0.14999847407452621"/>
  </sheetPr>
  <dimension ref="A1:F82"/>
  <sheetViews>
    <sheetView topLeftCell="A13" zoomScale="96" zoomScaleNormal="96" zoomScalePageLayoutView="96" workbookViewId="0">
      <selection activeCell="A23" sqref="A23:XFD23"/>
    </sheetView>
  </sheetViews>
  <sheetFormatPr baseColWidth="10" defaultColWidth="9.1640625" defaultRowHeight="13" x14ac:dyDescent="0.15"/>
  <cols>
    <col min="1" max="1" width="11" style="6" customWidth="1"/>
    <col min="2" max="2" width="33.6640625" style="6" customWidth="1"/>
    <col min="3" max="3" width="3.6640625" style="6" customWidth="1"/>
    <col min="4" max="4" width="33.6640625" style="6" customWidth="1"/>
    <col min="5" max="16384" width="9.1640625" style="6"/>
  </cols>
  <sheetData>
    <row r="1" spans="1:6" ht="20" x14ac:dyDescent="0.2">
      <c r="A1" s="295" t="s">
        <v>41</v>
      </c>
      <c r="B1" s="295"/>
      <c r="C1" s="295"/>
      <c r="E1" s="293"/>
      <c r="F1" s="294"/>
    </row>
    <row r="2" spans="1:6" x14ac:dyDescent="0.15">
      <c r="A2" s="29" t="s">
        <v>42</v>
      </c>
      <c r="B2" s="7" t="s">
        <v>43</v>
      </c>
      <c r="C2" s="9"/>
    </row>
    <row r="3" spans="1:6" x14ac:dyDescent="0.15">
      <c r="A3" s="30" t="s">
        <v>44</v>
      </c>
      <c r="B3" s="6" t="s">
        <v>45</v>
      </c>
      <c r="D3" s="6" t="str">
        <f>CONCATENATE(A3,"-",B3)</f>
        <v>ADMISS-Admissions Office</v>
      </c>
    </row>
    <row r="4" spans="1:6" x14ac:dyDescent="0.15">
      <c r="A4" s="30" t="s">
        <v>333</v>
      </c>
      <c r="B4" s="6" t="s">
        <v>331</v>
      </c>
      <c r="D4" s="6" t="str">
        <f t="shared" ref="D4:D67" si="0">CONCATENATE(A4,"-",B4)</f>
        <v>ADVANCE-Advancement</v>
      </c>
    </row>
    <row r="5" spans="1:6" x14ac:dyDescent="0.15">
      <c r="A5" s="30" t="s">
        <v>46</v>
      </c>
      <c r="B5" s="6" t="s">
        <v>47</v>
      </c>
      <c r="D5" s="6" t="str">
        <f t="shared" si="0"/>
        <v>ANATMY-Anatomy</v>
      </c>
    </row>
    <row r="6" spans="1:6" x14ac:dyDescent="0.15">
      <c r="A6" s="30" t="s">
        <v>48</v>
      </c>
      <c r="B6" s="6" t="s">
        <v>49</v>
      </c>
      <c r="D6" s="6" t="str">
        <f t="shared" si="0"/>
        <v>ANESTH-Anesthesiology</v>
      </c>
    </row>
    <row r="7" spans="1:6" x14ac:dyDescent="0.15">
      <c r="A7" s="30" t="s">
        <v>50</v>
      </c>
      <c r="B7" s="6" t="s">
        <v>51</v>
      </c>
      <c r="D7" s="6" t="str">
        <f t="shared" si="0"/>
        <v>ARC-Animal Resource Center</v>
      </c>
    </row>
    <row r="8" spans="1:6" x14ac:dyDescent="0.15">
      <c r="A8" s="30" t="s">
        <v>52</v>
      </c>
      <c r="B8" s="6" t="s">
        <v>38</v>
      </c>
      <c r="D8" s="6" t="str">
        <f t="shared" si="0"/>
        <v>ATHL-Athletics</v>
      </c>
    </row>
    <row r="9" spans="1:6" x14ac:dyDescent="0.15">
      <c r="A9" s="30" t="s">
        <v>53</v>
      </c>
      <c r="B9" s="6" t="s">
        <v>54</v>
      </c>
      <c r="D9" s="6" t="str">
        <f t="shared" si="0"/>
        <v>BIOCHM-Biochemistry</v>
      </c>
    </row>
    <row r="10" spans="1:6" x14ac:dyDescent="0.15">
      <c r="A10" s="30" t="s">
        <v>55</v>
      </c>
      <c r="B10" s="6" t="s">
        <v>56</v>
      </c>
      <c r="D10" s="6" t="str">
        <f t="shared" si="0"/>
        <v>BIOLIB-Biomedical Library</v>
      </c>
    </row>
    <row r="11" spans="1:6" x14ac:dyDescent="0.15">
      <c r="A11" s="30" t="s">
        <v>57</v>
      </c>
      <c r="B11" s="6" t="s">
        <v>58</v>
      </c>
      <c r="D11" s="6" t="str">
        <f t="shared" si="0"/>
        <v>BUDGET-Budget and Planning</v>
      </c>
    </row>
    <row r="12" spans="1:6" x14ac:dyDescent="0.15">
      <c r="A12" s="30" t="s">
        <v>59</v>
      </c>
      <c r="B12" s="6" t="s">
        <v>59</v>
      </c>
      <c r="D12" s="6" t="str">
        <f t="shared" si="0"/>
        <v>CFMED-CFMED</v>
      </c>
    </row>
    <row r="13" spans="1:6" x14ac:dyDescent="0.15">
      <c r="A13" s="30" t="s">
        <v>60</v>
      </c>
      <c r="B13" s="6" t="s">
        <v>61</v>
      </c>
      <c r="D13" s="6" t="str">
        <f t="shared" si="0"/>
        <v xml:space="preserve">CLGRNT-Second College Grant </v>
      </c>
    </row>
    <row r="14" spans="1:6" x14ac:dyDescent="0.15">
      <c r="A14" s="30" t="s">
        <v>62</v>
      </c>
      <c r="B14" s="6" t="s">
        <v>63</v>
      </c>
      <c r="D14" s="6" t="str">
        <f t="shared" si="0"/>
        <v>COMPUT-Computing Services</v>
      </c>
    </row>
    <row r="15" spans="1:6" x14ac:dyDescent="0.15">
      <c r="A15" s="30" t="s">
        <v>64</v>
      </c>
      <c r="B15" s="6" t="s">
        <v>65</v>
      </c>
      <c r="D15" s="6" t="str">
        <f t="shared" si="0"/>
        <v>CONTRL-Controllers Office</v>
      </c>
    </row>
    <row r="16" spans="1:6" x14ac:dyDescent="0.15">
      <c r="A16" s="30" t="s">
        <v>66</v>
      </c>
      <c r="B16" s="6" t="s">
        <v>67</v>
      </c>
      <c r="D16" s="6" t="str">
        <f t="shared" si="0"/>
        <v>CRC-Clinical Research Center</v>
      </c>
    </row>
    <row r="17" spans="1:4" x14ac:dyDescent="0.15">
      <c r="A17" s="30" t="s">
        <v>68</v>
      </c>
      <c r="B17" s="6" t="s">
        <v>69</v>
      </c>
      <c r="D17" s="6" t="str">
        <f t="shared" si="0"/>
        <v>DCARD-Dartmouth Card Office</v>
      </c>
    </row>
    <row r="18" spans="1:4" x14ac:dyDescent="0.15">
      <c r="A18" s="30" t="s">
        <v>70</v>
      </c>
      <c r="B18" s="8" t="s">
        <v>70</v>
      </c>
      <c r="C18" s="8"/>
      <c r="D18" s="6" t="str">
        <f t="shared" si="0"/>
        <v>DCCCC-DCCCC</v>
      </c>
    </row>
    <row r="19" spans="1:4" x14ac:dyDescent="0.15">
      <c r="A19" s="30" t="s">
        <v>71</v>
      </c>
      <c r="B19" s="6" t="s">
        <v>72</v>
      </c>
      <c r="D19" s="6" t="str">
        <f t="shared" si="0"/>
        <v>DEVEL-Development</v>
      </c>
    </row>
    <row r="20" spans="1:4" x14ac:dyDescent="0.15">
      <c r="A20" s="30" t="s">
        <v>73</v>
      </c>
      <c r="B20" s="6" t="s">
        <v>74</v>
      </c>
      <c r="D20" s="6" t="str">
        <f t="shared" si="0"/>
        <v>DICKEY-Dickey Center</v>
      </c>
    </row>
    <row r="21" spans="1:4" x14ac:dyDescent="0.15">
      <c r="A21" s="30" t="s">
        <v>75</v>
      </c>
      <c r="B21" s="6" t="s">
        <v>76</v>
      </c>
      <c r="D21" s="6" t="str">
        <f t="shared" si="0"/>
        <v>DICKSH-Dicks House</v>
      </c>
    </row>
    <row r="22" spans="1:4" x14ac:dyDescent="0.15">
      <c r="A22" s="30" t="s">
        <v>77</v>
      </c>
      <c r="B22" s="6" t="s">
        <v>78</v>
      </c>
      <c r="D22" s="6" t="str">
        <f t="shared" si="0"/>
        <v>DINING-Dining</v>
      </c>
    </row>
    <row r="23" spans="1:4" x14ac:dyDescent="0.15">
      <c r="A23" s="30" t="s">
        <v>79</v>
      </c>
      <c r="B23" s="6" t="s">
        <v>80</v>
      </c>
      <c r="D23" s="6" t="str">
        <f t="shared" si="0"/>
        <v>DOFCOL-Dean of College</v>
      </c>
    </row>
    <row r="24" spans="1:4" x14ac:dyDescent="0.15">
      <c r="A24" s="30" t="s">
        <v>81</v>
      </c>
      <c r="B24" s="6" t="s">
        <v>82</v>
      </c>
      <c r="D24" s="6" t="str">
        <f t="shared" si="0"/>
        <v xml:space="preserve">DOFFAC-Dean of Faculty </v>
      </c>
    </row>
    <row r="25" spans="1:4" x14ac:dyDescent="0.15">
      <c r="A25" s="30" t="s">
        <v>83</v>
      </c>
      <c r="B25" s="6" t="s">
        <v>84</v>
      </c>
      <c r="D25" s="6" t="str">
        <f t="shared" si="0"/>
        <v>EHS-Environmental Health and Safety</v>
      </c>
    </row>
    <row r="26" spans="1:4" x14ac:dyDescent="0.15">
      <c r="A26" s="30" t="s">
        <v>85</v>
      </c>
      <c r="B26" s="6" t="s">
        <v>86</v>
      </c>
      <c r="D26" s="6" t="str">
        <f t="shared" si="0"/>
        <v>EMFAC-Electron Microscope</v>
      </c>
    </row>
    <row r="27" spans="1:4" x14ac:dyDescent="0.15">
      <c r="A27" s="30" t="s">
        <v>87</v>
      </c>
      <c r="B27" s="6" t="s">
        <v>88</v>
      </c>
      <c r="D27" s="6" t="str">
        <f t="shared" si="0"/>
        <v>EVP-EVP Central</v>
      </c>
    </row>
    <row r="28" spans="1:4" x14ac:dyDescent="0.15">
      <c r="A28" s="30" t="s">
        <v>89</v>
      </c>
      <c r="B28" s="6" t="s">
        <v>90</v>
      </c>
      <c r="D28" s="6" t="str">
        <f t="shared" si="0"/>
        <v>FINAID-Financial Aid Office</v>
      </c>
    </row>
    <row r="29" spans="1:4" x14ac:dyDescent="0.15">
      <c r="A29" s="30" t="s">
        <v>91</v>
      </c>
      <c r="B29" s="6" t="s">
        <v>91</v>
      </c>
      <c r="D29" s="6" t="str">
        <f t="shared" si="0"/>
        <v>FOM-FOM</v>
      </c>
    </row>
    <row r="30" spans="1:4" x14ac:dyDescent="0.15">
      <c r="A30" s="30" t="s">
        <v>92</v>
      </c>
      <c r="B30" s="6" t="s">
        <v>93</v>
      </c>
      <c r="D30" s="6" t="str">
        <f t="shared" si="0"/>
        <v>GENCOU-General Counsel Office</v>
      </c>
    </row>
    <row r="31" spans="1:4" x14ac:dyDescent="0.15">
      <c r="A31" s="30" t="s">
        <v>94</v>
      </c>
      <c r="B31" s="6" t="s">
        <v>95</v>
      </c>
      <c r="D31" s="6" t="str">
        <f t="shared" si="0"/>
        <v>GENETC-Genetics</v>
      </c>
    </row>
    <row r="32" spans="1:4" x14ac:dyDescent="0.15">
      <c r="A32" s="30" t="s">
        <v>334</v>
      </c>
      <c r="B32" s="6" t="s">
        <v>332</v>
      </c>
      <c r="D32" s="6" t="str">
        <f t="shared" si="0"/>
        <v>GEISEL-Geisel School of Medicine</v>
      </c>
    </row>
    <row r="33" spans="1:4" x14ac:dyDescent="0.15">
      <c r="A33" s="30" t="s">
        <v>96</v>
      </c>
      <c r="B33" s="6" t="s">
        <v>97</v>
      </c>
      <c r="D33" s="6" t="str">
        <f t="shared" si="0"/>
        <v>HANINN-Hanover Inn</v>
      </c>
    </row>
    <row r="34" spans="1:4" x14ac:dyDescent="0.15">
      <c r="A34" s="30" t="s">
        <v>98</v>
      </c>
      <c r="B34" s="6" t="s">
        <v>99</v>
      </c>
      <c r="D34" s="6" t="str">
        <f t="shared" si="0"/>
        <v>HCC-Hanover Country Club</v>
      </c>
    </row>
    <row r="35" spans="1:4" x14ac:dyDescent="0.15">
      <c r="A35" s="30" t="s">
        <v>100</v>
      </c>
      <c r="B35" s="6" t="s">
        <v>101</v>
      </c>
      <c r="D35" s="6" t="str">
        <f t="shared" si="0"/>
        <v>HOOD-Hood Museum</v>
      </c>
    </row>
    <row r="36" spans="1:4" x14ac:dyDescent="0.15">
      <c r="A36" s="30" t="s">
        <v>102</v>
      </c>
      <c r="B36" s="6" t="s">
        <v>103</v>
      </c>
      <c r="D36" s="6" t="str">
        <f t="shared" si="0"/>
        <v>HOP-Hopkins Center</v>
      </c>
    </row>
    <row r="37" spans="1:4" x14ac:dyDescent="0.15">
      <c r="A37" s="30" t="s">
        <v>104</v>
      </c>
      <c r="B37" s="6" t="s">
        <v>105</v>
      </c>
      <c r="D37" s="6" t="str">
        <f t="shared" si="0"/>
        <v>HR-Human Resources</v>
      </c>
    </row>
    <row r="38" spans="1:4" x14ac:dyDescent="0.15">
      <c r="A38" s="30" t="s">
        <v>106</v>
      </c>
      <c r="B38" s="6" t="s">
        <v>107</v>
      </c>
      <c r="D38" s="6" t="str">
        <f t="shared" si="0"/>
        <v xml:space="preserve">INSRCH-Institutional Research </v>
      </c>
    </row>
    <row r="39" spans="1:4" x14ac:dyDescent="0.15">
      <c r="A39" s="30" t="s">
        <v>108</v>
      </c>
      <c r="B39" s="6" t="s">
        <v>109</v>
      </c>
      <c r="D39" s="6" t="str">
        <f t="shared" si="0"/>
        <v>INTNTL-International Office</v>
      </c>
    </row>
    <row r="40" spans="1:4" x14ac:dyDescent="0.15">
      <c r="A40" s="30" t="s">
        <v>110</v>
      </c>
      <c r="B40" s="6" t="s">
        <v>111</v>
      </c>
      <c r="D40" s="6" t="str">
        <f t="shared" si="0"/>
        <v>INVEST-Investment Office</v>
      </c>
    </row>
    <row r="41" spans="1:4" x14ac:dyDescent="0.15">
      <c r="A41" s="30" t="s">
        <v>112</v>
      </c>
      <c r="B41" s="6" t="s">
        <v>112</v>
      </c>
      <c r="D41" s="6" t="str">
        <f t="shared" si="0"/>
        <v>ISTS-ISTS</v>
      </c>
    </row>
    <row r="42" spans="1:4" x14ac:dyDescent="0.15">
      <c r="A42" s="30" t="s">
        <v>113</v>
      </c>
      <c r="B42" s="6" t="s">
        <v>114</v>
      </c>
      <c r="D42" s="6" t="str">
        <f t="shared" si="0"/>
        <v>LIBRY-Library</v>
      </c>
    </row>
    <row r="43" spans="1:4" x14ac:dyDescent="0.15">
      <c r="A43" s="30" t="s">
        <v>115</v>
      </c>
      <c r="B43" s="6" t="s">
        <v>116</v>
      </c>
      <c r="D43" s="6" t="str">
        <f t="shared" si="0"/>
        <v>MEDICN-Medicine</v>
      </c>
    </row>
    <row r="44" spans="1:4" x14ac:dyDescent="0.15">
      <c r="A44" s="30" t="s">
        <v>117</v>
      </c>
      <c r="B44" s="6" t="s">
        <v>118</v>
      </c>
      <c r="D44" s="6" t="str">
        <f t="shared" si="0"/>
        <v>MICROB-Microbiology and Immunology</v>
      </c>
    </row>
    <row r="45" spans="1:4" x14ac:dyDescent="0.15">
      <c r="A45" s="30" t="s">
        <v>119</v>
      </c>
      <c r="B45" s="6" t="s">
        <v>120</v>
      </c>
      <c r="D45" s="6" t="str">
        <f t="shared" si="0"/>
        <v>MINARY-Minary Center</v>
      </c>
    </row>
    <row r="46" spans="1:4" x14ac:dyDescent="0.15">
      <c r="A46" s="30" t="s">
        <v>121</v>
      </c>
      <c r="B46" s="6" t="s">
        <v>122</v>
      </c>
      <c r="D46" s="6" t="str">
        <f t="shared" si="0"/>
        <v xml:space="preserve">MONTG-Montgomery Endowment </v>
      </c>
    </row>
    <row r="47" spans="1:4" x14ac:dyDescent="0.15">
      <c r="A47" s="30" t="s">
        <v>123</v>
      </c>
      <c r="B47" s="6" t="s">
        <v>124</v>
      </c>
      <c r="D47" s="6" t="str">
        <f t="shared" si="0"/>
        <v>MORTON-Morton Farm</v>
      </c>
    </row>
    <row r="48" spans="1:4" x14ac:dyDescent="0.15">
      <c r="A48" s="30" t="s">
        <v>125</v>
      </c>
      <c r="B48" s="6" t="s">
        <v>125</v>
      </c>
      <c r="D48" s="6" t="str">
        <f t="shared" si="0"/>
        <v>NCCC-NCCC</v>
      </c>
    </row>
    <row r="49" spans="1:4" x14ac:dyDescent="0.15">
      <c r="A49" s="30" t="s">
        <v>126</v>
      </c>
      <c r="B49" s="6" t="s">
        <v>127</v>
      </c>
      <c r="D49" s="6" t="str">
        <f t="shared" si="0"/>
        <v>NEURO-Neuroscience</v>
      </c>
    </row>
    <row r="50" spans="1:4" x14ac:dyDescent="0.15">
      <c r="A50" s="30" t="s">
        <v>128</v>
      </c>
      <c r="B50" s="6" t="s">
        <v>129</v>
      </c>
      <c r="D50" s="6" t="str">
        <f t="shared" si="0"/>
        <v>OBGYN-Obstetrics and Gynecology</v>
      </c>
    </row>
    <row r="51" spans="1:4" x14ac:dyDescent="0.15">
      <c r="A51" s="30" t="s">
        <v>130</v>
      </c>
      <c r="B51" s="6" t="s">
        <v>131</v>
      </c>
      <c r="D51" s="6" t="str">
        <f t="shared" si="0"/>
        <v>OPO-Outdoor Programs</v>
      </c>
    </row>
    <row r="52" spans="1:4" x14ac:dyDescent="0.15">
      <c r="A52" s="30" t="s">
        <v>132</v>
      </c>
      <c r="B52" s="6" t="s">
        <v>133</v>
      </c>
      <c r="D52" s="6" t="str">
        <f t="shared" si="0"/>
        <v xml:space="preserve">ORTHOP-Orthopaedics </v>
      </c>
    </row>
    <row r="53" spans="1:4" x14ac:dyDescent="0.15">
      <c r="A53" s="30" t="s">
        <v>134</v>
      </c>
      <c r="B53" s="6" t="s">
        <v>135</v>
      </c>
      <c r="D53" s="6" t="str">
        <f t="shared" si="0"/>
        <v>OSP-Office of Sponsored Projects</v>
      </c>
    </row>
    <row r="54" spans="1:4" x14ac:dyDescent="0.15">
      <c r="A54" s="30" t="s">
        <v>136</v>
      </c>
      <c r="B54" s="6" t="s">
        <v>137</v>
      </c>
      <c r="D54" s="6" t="str">
        <f t="shared" si="0"/>
        <v>PARK-Parking Operations</v>
      </c>
    </row>
    <row r="55" spans="1:4" x14ac:dyDescent="0.15">
      <c r="A55" s="30" t="s">
        <v>138</v>
      </c>
      <c r="B55" s="6" t="s">
        <v>139</v>
      </c>
      <c r="D55" s="6" t="str">
        <f t="shared" si="0"/>
        <v>PATHOL-Pathology</v>
      </c>
    </row>
    <row r="56" spans="1:4" x14ac:dyDescent="0.15">
      <c r="A56" s="30" t="s">
        <v>140</v>
      </c>
      <c r="B56" s="6" t="s">
        <v>141</v>
      </c>
      <c r="D56" s="6" t="str">
        <f t="shared" si="0"/>
        <v>PDC-Planning Design and Construction</v>
      </c>
    </row>
    <row r="57" spans="1:4" x14ac:dyDescent="0.15">
      <c r="A57" s="30" t="s">
        <v>142</v>
      </c>
      <c r="B57" s="6" t="s">
        <v>143</v>
      </c>
      <c r="D57" s="6" t="str">
        <f t="shared" si="0"/>
        <v>PEDIAT-Pediatrics</v>
      </c>
    </row>
    <row r="58" spans="1:4" x14ac:dyDescent="0.15">
      <c r="A58" s="30" t="s">
        <v>144</v>
      </c>
      <c r="B58" s="6" t="s">
        <v>145</v>
      </c>
      <c r="D58" s="6" t="str">
        <f t="shared" si="0"/>
        <v>PHATOX-Pharmacology and Toxicology</v>
      </c>
    </row>
    <row r="59" spans="1:4" x14ac:dyDescent="0.15">
      <c r="A59" s="30" t="s">
        <v>146</v>
      </c>
      <c r="B59" s="6" t="s">
        <v>147</v>
      </c>
      <c r="D59" s="6" t="str">
        <f t="shared" si="0"/>
        <v>PHYSIO-Physiology</v>
      </c>
    </row>
    <row r="60" spans="1:4" x14ac:dyDescent="0.15">
      <c r="A60" s="30" t="s">
        <v>148</v>
      </c>
      <c r="B60" s="6" t="s">
        <v>149</v>
      </c>
      <c r="D60" s="6" t="str">
        <f t="shared" si="0"/>
        <v>PRES-President Office</v>
      </c>
    </row>
    <row r="61" spans="1:4" x14ac:dyDescent="0.15">
      <c r="A61" s="30" t="s">
        <v>150</v>
      </c>
      <c r="B61" s="6" t="s">
        <v>151</v>
      </c>
      <c r="D61" s="6" t="str">
        <f t="shared" si="0"/>
        <v>PROCUR-Procurement</v>
      </c>
    </row>
    <row r="62" spans="1:4" x14ac:dyDescent="0.15">
      <c r="A62" s="30" t="s">
        <v>152</v>
      </c>
      <c r="B62" s="6" t="s">
        <v>153</v>
      </c>
      <c r="D62" s="6" t="str">
        <f t="shared" si="0"/>
        <v xml:space="preserve">PROV-Provost Admin </v>
      </c>
    </row>
    <row r="63" spans="1:4" x14ac:dyDescent="0.15">
      <c r="A63" s="30" t="s">
        <v>154</v>
      </c>
      <c r="B63" s="6" t="s">
        <v>155</v>
      </c>
      <c r="D63" s="6" t="str">
        <f t="shared" si="0"/>
        <v>PSYCH-Psychiatry</v>
      </c>
    </row>
    <row r="64" spans="1:4" x14ac:dyDescent="0.15">
      <c r="A64" s="30" t="s">
        <v>156</v>
      </c>
      <c r="B64" s="6" t="s">
        <v>157</v>
      </c>
      <c r="D64" s="6" t="str">
        <f t="shared" si="0"/>
        <v>PUBAFF-Public Affairs</v>
      </c>
    </row>
    <row r="65" spans="1:4" x14ac:dyDescent="0.15">
      <c r="A65" s="30" t="s">
        <v>158</v>
      </c>
      <c r="B65" s="6" t="s">
        <v>159</v>
      </c>
      <c r="D65" s="6" t="str">
        <f t="shared" si="0"/>
        <v>RADIOL-Radiology</v>
      </c>
    </row>
    <row r="66" spans="1:4" x14ac:dyDescent="0.15">
      <c r="A66" s="30" t="s">
        <v>160</v>
      </c>
      <c r="B66" s="6" t="s">
        <v>161</v>
      </c>
      <c r="D66" s="6" t="str">
        <f t="shared" si="0"/>
        <v>RASSIA-Rassias Foundation</v>
      </c>
    </row>
    <row r="67" spans="1:4" x14ac:dyDescent="0.15">
      <c r="A67" s="30" t="s">
        <v>162</v>
      </c>
      <c r="B67" s="6" t="s">
        <v>163</v>
      </c>
      <c r="D67" s="6" t="str">
        <f t="shared" si="0"/>
        <v>REO-Real Estate Office</v>
      </c>
    </row>
    <row r="68" spans="1:4" x14ac:dyDescent="0.15">
      <c r="A68" s="30" t="s">
        <v>164</v>
      </c>
      <c r="B68" s="6" t="s">
        <v>165</v>
      </c>
      <c r="D68" s="6" t="str">
        <f t="shared" ref="D68:D82" si="1">CONCATENATE(A68,"-",B68)</f>
        <v>RESLIF-Residential Life</v>
      </c>
    </row>
    <row r="69" spans="1:4" x14ac:dyDescent="0.15">
      <c r="A69" s="30" t="s">
        <v>166</v>
      </c>
      <c r="B69" s="6" t="s">
        <v>167</v>
      </c>
      <c r="D69" s="6" t="str">
        <f t="shared" si="1"/>
        <v>RHO-Rental Housing Office</v>
      </c>
    </row>
    <row r="70" spans="1:4" x14ac:dyDescent="0.15">
      <c r="A70" s="30" t="s">
        <v>168</v>
      </c>
      <c r="B70" s="6" t="s">
        <v>169</v>
      </c>
      <c r="D70" s="6" t="str">
        <f t="shared" si="1"/>
        <v>RISKMG-Risk Management</v>
      </c>
    </row>
    <row r="71" spans="1:4" x14ac:dyDescent="0.15">
      <c r="A71" s="30" t="s">
        <v>170</v>
      </c>
      <c r="B71" s="6" t="s">
        <v>171</v>
      </c>
      <c r="D71" s="6" t="str">
        <f t="shared" si="1"/>
        <v>SAFSEC-Safety and Security</v>
      </c>
    </row>
    <row r="72" spans="1:4" x14ac:dyDescent="0.15">
      <c r="A72" s="30" t="s">
        <v>172</v>
      </c>
      <c r="B72" s="6" t="s">
        <v>173</v>
      </c>
      <c r="D72" s="6" t="str">
        <f t="shared" si="1"/>
        <v>SKIWAY-Dartmouth Skiway</v>
      </c>
    </row>
    <row r="73" spans="1:4" x14ac:dyDescent="0.15">
      <c r="A73" s="30" t="s">
        <v>174</v>
      </c>
      <c r="B73" s="6" t="s">
        <v>175</v>
      </c>
      <c r="D73" s="6" t="str">
        <f t="shared" si="1"/>
        <v>STUEMP-Student Employment Office</v>
      </c>
    </row>
    <row r="74" spans="1:4" x14ac:dyDescent="0.15">
      <c r="A74" s="30" t="s">
        <v>176</v>
      </c>
      <c r="B74" s="6" t="s">
        <v>177</v>
      </c>
      <c r="D74" s="6" t="str">
        <f t="shared" si="1"/>
        <v xml:space="preserve">STULIF-Office of Student Life </v>
      </c>
    </row>
    <row r="75" spans="1:4" x14ac:dyDescent="0.15">
      <c r="A75" s="30" t="s">
        <v>178</v>
      </c>
      <c r="B75" s="6" t="s">
        <v>179</v>
      </c>
      <c r="D75" s="6" t="str">
        <f t="shared" si="1"/>
        <v>SURGRY-Surgery</v>
      </c>
    </row>
    <row r="76" spans="1:4" x14ac:dyDescent="0.15">
      <c r="A76" s="30" t="s">
        <v>180</v>
      </c>
      <c r="B76" s="6" t="s">
        <v>181</v>
      </c>
      <c r="D76" s="6" t="str">
        <f t="shared" si="1"/>
        <v>TCKDIN-Tuck Dining</v>
      </c>
    </row>
    <row r="77" spans="1:4" x14ac:dyDescent="0.15">
      <c r="A77" s="30" t="s">
        <v>182</v>
      </c>
      <c r="B77" s="6" t="s">
        <v>183</v>
      </c>
      <c r="D77" s="6" t="str">
        <f t="shared" si="1"/>
        <v>TCKRES-Tuck Residence Halls</v>
      </c>
    </row>
    <row r="78" spans="1:4" x14ac:dyDescent="0.15">
      <c r="A78" s="30" t="s">
        <v>184</v>
      </c>
      <c r="B78" s="6" t="s">
        <v>185</v>
      </c>
      <c r="D78" s="6" t="str">
        <f t="shared" si="1"/>
        <v xml:space="preserve">TECH-Technical Services </v>
      </c>
    </row>
    <row r="79" spans="1:4" x14ac:dyDescent="0.15">
      <c r="A79" s="30" t="s">
        <v>186</v>
      </c>
      <c r="B79" s="6" t="s">
        <v>14</v>
      </c>
      <c r="D79" s="6" t="str">
        <f t="shared" si="1"/>
        <v>THAYER-Thayer</v>
      </c>
    </row>
    <row r="80" spans="1:4" x14ac:dyDescent="0.15">
      <c r="A80" s="30" t="s">
        <v>187</v>
      </c>
      <c r="B80" s="6" t="s">
        <v>13</v>
      </c>
      <c r="D80" s="6" t="str">
        <f t="shared" si="1"/>
        <v>TUCK-Tuck</v>
      </c>
    </row>
    <row r="81" spans="1:4" x14ac:dyDescent="0.15">
      <c r="A81" s="30" t="s">
        <v>188</v>
      </c>
      <c r="B81" s="6" t="s">
        <v>189</v>
      </c>
      <c r="D81" s="6" t="str">
        <f t="shared" si="1"/>
        <v xml:space="preserve">TUCKER-Tucker Foundation </v>
      </c>
    </row>
    <row r="82" spans="1:4" x14ac:dyDescent="0.15">
      <c r="A82" s="30" t="s">
        <v>190</v>
      </c>
      <c r="B82" s="6" t="s">
        <v>190</v>
      </c>
      <c r="D82" s="6" t="str">
        <f t="shared" si="1"/>
        <v>UPNE-UPNE</v>
      </c>
    </row>
  </sheetData>
  <mergeCells count="2">
    <mergeCell ref="E1:F1"/>
    <mergeCell ref="A1:C1"/>
  </mergeCells>
  <phoneticPr fontId="10" type="noConversion"/>
  <pageMargins left="0.75" right="0.5" top="1" bottom="0.75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0" tint="-0.14999847407452621"/>
  </sheetPr>
  <dimension ref="A2:G31"/>
  <sheetViews>
    <sheetView topLeftCell="A2" workbookViewId="0">
      <selection activeCell="D20" sqref="D20"/>
    </sheetView>
  </sheetViews>
  <sheetFormatPr baseColWidth="10" defaultColWidth="8.83203125" defaultRowHeight="12" x14ac:dyDescent="0.15"/>
  <cols>
    <col min="1" max="1" width="5.5" customWidth="1"/>
    <col min="2" max="2" width="14.6640625" customWidth="1"/>
    <col min="3" max="3" width="20.33203125" bestFit="1" customWidth="1"/>
    <col min="4" max="4" width="62.83203125" bestFit="1" customWidth="1"/>
  </cols>
  <sheetData>
    <row r="2" spans="1:7" x14ac:dyDescent="0.15">
      <c r="B2" s="1"/>
      <c r="C2" s="1"/>
    </row>
    <row r="3" spans="1:7" x14ac:dyDescent="0.15">
      <c r="A3" s="1" t="s">
        <v>33</v>
      </c>
      <c r="C3" s="1"/>
    </row>
    <row r="4" spans="1:7" ht="16" x14ac:dyDescent="0.2">
      <c r="B4" s="5" t="s">
        <v>22</v>
      </c>
      <c r="C4" s="5" t="s">
        <v>19</v>
      </c>
      <c r="D4" s="1" t="s">
        <v>303</v>
      </c>
    </row>
    <row r="5" spans="1:7" x14ac:dyDescent="0.15">
      <c r="B5" s="28" t="s">
        <v>26</v>
      </c>
      <c r="C5" s="28" t="s">
        <v>26</v>
      </c>
      <c r="D5" t="s">
        <v>27</v>
      </c>
    </row>
    <row r="6" spans="1:7" s="3" customFormat="1" x14ac:dyDescent="0.15">
      <c r="B6" s="28"/>
      <c r="C6" s="28"/>
      <c r="G6" s="3" t="s">
        <v>309</v>
      </c>
    </row>
    <row r="7" spans="1:7" x14ac:dyDescent="0.15">
      <c r="B7" s="28" t="s">
        <v>23</v>
      </c>
      <c r="C7" s="28" t="s">
        <v>24</v>
      </c>
      <c r="D7" t="s">
        <v>28</v>
      </c>
      <c r="G7" t="s">
        <v>23</v>
      </c>
    </row>
    <row r="8" spans="1:7" x14ac:dyDescent="0.15">
      <c r="B8" s="28"/>
      <c r="C8" s="28" t="s">
        <v>191</v>
      </c>
      <c r="G8" t="s">
        <v>330</v>
      </c>
    </row>
    <row r="9" spans="1:7" x14ac:dyDescent="0.15">
      <c r="B9" s="28"/>
      <c r="C9" s="28" t="s">
        <v>25</v>
      </c>
      <c r="D9" t="s">
        <v>29</v>
      </c>
      <c r="G9" t="s">
        <v>14</v>
      </c>
    </row>
    <row r="10" spans="1:7" x14ac:dyDescent="0.15">
      <c r="B10" s="28"/>
      <c r="C10" s="28" t="s">
        <v>192</v>
      </c>
      <c r="G10" t="s">
        <v>13</v>
      </c>
    </row>
    <row r="11" spans="1:7" x14ac:dyDescent="0.15">
      <c r="B11" s="28"/>
      <c r="C11" s="28" t="s">
        <v>193</v>
      </c>
    </row>
    <row r="12" spans="1:7" x14ac:dyDescent="0.15">
      <c r="B12" s="28"/>
      <c r="C12" s="28" t="s">
        <v>331</v>
      </c>
    </row>
    <row r="13" spans="1:7" x14ac:dyDescent="0.15">
      <c r="B13" s="28"/>
      <c r="C13" s="28"/>
    </row>
    <row r="14" spans="1:7" x14ac:dyDescent="0.15">
      <c r="B14" s="28"/>
      <c r="C14" s="28"/>
    </row>
    <row r="15" spans="1:7" x14ac:dyDescent="0.15">
      <c r="B15" s="28" t="s">
        <v>12</v>
      </c>
      <c r="C15" s="28" t="s">
        <v>330</v>
      </c>
    </row>
    <row r="16" spans="1:7" x14ac:dyDescent="0.15">
      <c r="B16" s="28" t="s">
        <v>14</v>
      </c>
      <c r="C16" s="28" t="s">
        <v>14</v>
      </c>
    </row>
    <row r="17" spans="1:7" x14ac:dyDescent="0.15">
      <c r="B17" s="28" t="s">
        <v>13</v>
      </c>
      <c r="C17" s="28" t="s">
        <v>13</v>
      </c>
    </row>
    <row r="18" spans="1:7" x14ac:dyDescent="0.15">
      <c r="B18" s="28"/>
      <c r="C18" s="28"/>
      <c r="G18" s="28" t="s">
        <v>26</v>
      </c>
    </row>
    <row r="19" spans="1:7" x14ac:dyDescent="0.15">
      <c r="B19" s="28"/>
      <c r="C19" s="28"/>
      <c r="G19" s="28" t="s">
        <v>24</v>
      </c>
    </row>
    <row r="20" spans="1:7" x14ac:dyDescent="0.15">
      <c r="B20" s="28"/>
      <c r="C20" s="28"/>
      <c r="G20" s="28" t="s">
        <v>191</v>
      </c>
    </row>
    <row r="21" spans="1:7" ht="23.25" customHeight="1" x14ac:dyDescent="0.15">
      <c r="A21" s="4" t="s">
        <v>31</v>
      </c>
      <c r="B21" s="3"/>
      <c r="C21" s="3"/>
      <c r="D21" s="4" t="s">
        <v>36</v>
      </c>
      <c r="G21" s="28" t="s">
        <v>25</v>
      </c>
    </row>
    <row r="22" spans="1:7" x14ac:dyDescent="0.15">
      <c r="B22" s="28"/>
      <c r="C22" s="28"/>
      <c r="G22" s="28" t="s">
        <v>192</v>
      </c>
    </row>
    <row r="23" spans="1:7" x14ac:dyDescent="0.15">
      <c r="B23" s="28" t="s">
        <v>23</v>
      </c>
      <c r="C23" s="28" t="s">
        <v>25</v>
      </c>
      <c r="D23" t="s">
        <v>34</v>
      </c>
      <c r="G23" s="28" t="s">
        <v>193</v>
      </c>
    </row>
    <row r="24" spans="1:7" x14ac:dyDescent="0.15">
      <c r="B24" s="28"/>
      <c r="C24" s="28" t="s">
        <v>30</v>
      </c>
      <c r="D24" t="s">
        <v>37</v>
      </c>
      <c r="G24" s="28" t="s">
        <v>331</v>
      </c>
    </row>
    <row r="25" spans="1:7" x14ac:dyDescent="0.15">
      <c r="B25" s="28"/>
      <c r="C25" s="28" t="s">
        <v>35</v>
      </c>
      <c r="D25" t="s">
        <v>32</v>
      </c>
      <c r="G25" s="28" t="s">
        <v>330</v>
      </c>
    </row>
    <row r="26" spans="1:7" x14ac:dyDescent="0.15">
      <c r="B26" s="28"/>
      <c r="C26" s="28" t="s">
        <v>25</v>
      </c>
      <c r="D26" t="s">
        <v>38</v>
      </c>
      <c r="G26" s="28" t="s">
        <v>14</v>
      </c>
    </row>
    <row r="27" spans="1:7" s="3" customFormat="1" x14ac:dyDescent="0.15">
      <c r="B27" s="28"/>
      <c r="C27" s="28" t="s">
        <v>191</v>
      </c>
      <c r="D27" s="3" t="s">
        <v>271</v>
      </c>
      <c r="G27" s="28" t="s">
        <v>13</v>
      </c>
    </row>
    <row r="28" spans="1:7" s="3" customFormat="1" x14ac:dyDescent="0.15">
      <c r="B28" s="28"/>
      <c r="C28" s="28"/>
      <c r="G28" s="28"/>
    </row>
    <row r="29" spans="1:7" x14ac:dyDescent="0.15">
      <c r="B29" s="28" t="s">
        <v>12</v>
      </c>
      <c r="C29" s="28" t="s">
        <v>330</v>
      </c>
    </row>
    <row r="30" spans="1:7" x14ac:dyDescent="0.15">
      <c r="B30" s="28" t="s">
        <v>14</v>
      </c>
      <c r="C30" s="28" t="s">
        <v>14</v>
      </c>
    </row>
    <row r="31" spans="1:7" x14ac:dyDescent="0.15">
      <c r="B31" s="28" t="s">
        <v>13</v>
      </c>
      <c r="C31" s="28" t="s">
        <v>13</v>
      </c>
    </row>
  </sheetData>
  <phoneticPr fontId="6" type="noConversion"/>
  <pageMargins left="0.75" right="0.5" top="1" bottom="1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H29"/>
  <sheetViews>
    <sheetView workbookViewId="0">
      <selection activeCell="A30" sqref="A30"/>
    </sheetView>
  </sheetViews>
  <sheetFormatPr baseColWidth="10" defaultColWidth="8.83203125" defaultRowHeight="12" x14ac:dyDescent="0.15"/>
  <cols>
    <col min="1" max="1" width="23.5" customWidth="1"/>
  </cols>
  <sheetData>
    <row r="1" spans="1:8" x14ac:dyDescent="0.15">
      <c r="A1" s="3"/>
      <c r="B1" s="3"/>
      <c r="D1" s="296"/>
      <c r="E1" s="296"/>
    </row>
    <row r="2" spans="1:8" x14ac:dyDescent="0.15">
      <c r="A2" s="2" t="s">
        <v>255</v>
      </c>
    </row>
    <row r="3" spans="1:8" x14ac:dyDescent="0.15">
      <c r="A3" s="31" t="s">
        <v>304</v>
      </c>
      <c r="B3" s="3" t="s">
        <v>257</v>
      </c>
      <c r="C3" s="3"/>
      <c r="D3" s="3"/>
      <c r="E3" s="3" t="s">
        <v>258</v>
      </c>
      <c r="F3" s="3"/>
      <c r="G3" s="3"/>
    </row>
    <row r="4" spans="1:8" x14ac:dyDescent="0.15">
      <c r="A4" s="31" t="s">
        <v>305</v>
      </c>
      <c r="B4" s="3" t="s">
        <v>259</v>
      </c>
      <c r="C4" s="3"/>
      <c r="D4" s="3"/>
      <c r="E4" s="3" t="s">
        <v>260</v>
      </c>
      <c r="F4" s="3"/>
      <c r="G4" s="3"/>
    </row>
    <row r="5" spans="1:8" x14ac:dyDescent="0.15">
      <c r="A5" s="31" t="s">
        <v>306</v>
      </c>
      <c r="B5" s="3" t="s">
        <v>261</v>
      </c>
      <c r="C5" s="3"/>
      <c r="D5" s="3"/>
      <c r="E5" s="3" t="s">
        <v>262</v>
      </c>
      <c r="F5" s="3"/>
      <c r="G5" s="3"/>
    </row>
    <row r="6" spans="1:8" x14ac:dyDescent="0.15">
      <c r="A6" s="31" t="s">
        <v>307</v>
      </c>
      <c r="B6" s="3" t="s">
        <v>263</v>
      </c>
      <c r="C6" s="3"/>
      <c r="D6" s="3"/>
      <c r="E6" s="3" t="s">
        <v>264</v>
      </c>
      <c r="F6" s="3"/>
      <c r="G6" s="3"/>
      <c r="H6" t="s">
        <v>272</v>
      </c>
    </row>
    <row r="7" spans="1:8" x14ac:dyDescent="0.15">
      <c r="A7" s="31" t="s">
        <v>308</v>
      </c>
      <c r="B7" s="3" t="s">
        <v>273</v>
      </c>
      <c r="C7" s="3"/>
      <c r="D7" s="3"/>
      <c r="E7" s="3" t="s">
        <v>274</v>
      </c>
      <c r="F7" s="3"/>
      <c r="G7" s="3"/>
    </row>
    <row r="8" spans="1:8" x14ac:dyDescent="0.15">
      <c r="A8" s="3"/>
      <c r="B8" s="3"/>
    </row>
    <row r="10" spans="1:8" x14ac:dyDescent="0.15">
      <c r="A10" s="3"/>
    </row>
    <row r="11" spans="1:8" x14ac:dyDescent="0.15">
      <c r="A11" s="3"/>
    </row>
    <row r="12" spans="1:8" x14ac:dyDescent="0.15">
      <c r="A12" t="s">
        <v>256</v>
      </c>
    </row>
    <row r="14" spans="1:8" x14ac:dyDescent="0.15">
      <c r="A14" s="3" t="s">
        <v>265</v>
      </c>
      <c r="B14" s="3" t="s">
        <v>266</v>
      </c>
      <c r="C14" s="3"/>
      <c r="D14" s="3"/>
      <c r="E14" s="3"/>
      <c r="F14" s="3"/>
      <c r="G14" s="3"/>
    </row>
    <row r="15" spans="1:8" x14ac:dyDescent="0.15">
      <c r="A15" s="3" t="s">
        <v>267</v>
      </c>
      <c r="B15" s="3" t="s">
        <v>268</v>
      </c>
      <c r="C15" s="3"/>
      <c r="D15" s="3"/>
      <c r="E15" s="3"/>
      <c r="F15" s="3"/>
      <c r="G15" s="3"/>
    </row>
    <row r="16" spans="1:8" x14ac:dyDescent="0.15">
      <c r="A16" s="3" t="s">
        <v>269</v>
      </c>
      <c r="B16" s="3" t="s">
        <v>270</v>
      </c>
      <c r="C16" s="3"/>
      <c r="D16" s="3"/>
      <c r="E16" s="3"/>
      <c r="F16" s="3"/>
      <c r="G16" s="3"/>
    </row>
    <row r="23" spans="1:1" x14ac:dyDescent="0.15">
      <c r="A23" t="s">
        <v>338</v>
      </c>
    </row>
    <row r="24" spans="1:1" x14ac:dyDescent="0.15">
      <c r="A24" t="s">
        <v>339</v>
      </c>
    </row>
    <row r="25" spans="1:1" x14ac:dyDescent="0.15">
      <c r="A25" t="s">
        <v>341</v>
      </c>
    </row>
    <row r="26" spans="1:1" x14ac:dyDescent="0.15">
      <c r="A26" t="s">
        <v>340</v>
      </c>
    </row>
    <row r="27" spans="1:1" x14ac:dyDescent="0.15">
      <c r="A27" t="s">
        <v>342</v>
      </c>
    </row>
    <row r="28" spans="1:1" x14ac:dyDescent="0.15">
      <c r="A28" t="s">
        <v>343</v>
      </c>
    </row>
    <row r="29" spans="1:1" x14ac:dyDescent="0.15">
      <c r="A29" t="s">
        <v>344</v>
      </c>
    </row>
  </sheetData>
  <mergeCells count="1"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G19"/>
  <sheetViews>
    <sheetView workbookViewId="0">
      <selection activeCell="H29" sqref="H29"/>
    </sheetView>
  </sheetViews>
  <sheetFormatPr baseColWidth="10" defaultColWidth="8.83203125" defaultRowHeight="12" x14ac:dyDescent="0.15"/>
  <cols>
    <col min="1" max="1" width="18.5" customWidth="1"/>
    <col min="6" max="6" width="23.83203125" customWidth="1"/>
  </cols>
  <sheetData>
    <row r="1" spans="1:7" x14ac:dyDescent="0.15">
      <c r="F1" s="10" t="s">
        <v>247</v>
      </c>
    </row>
    <row r="3" spans="1:7" x14ac:dyDescent="0.15">
      <c r="A3" t="s">
        <v>39</v>
      </c>
      <c r="F3" t="s">
        <v>39</v>
      </c>
      <c r="G3" s="10" t="s">
        <v>248</v>
      </c>
    </row>
    <row r="4" spans="1:7" x14ac:dyDescent="0.15">
      <c r="A4" t="s">
        <v>236</v>
      </c>
    </row>
    <row r="5" spans="1:7" x14ac:dyDescent="0.15">
      <c r="A5" t="s">
        <v>237</v>
      </c>
    </row>
    <row r="6" spans="1:7" x14ac:dyDescent="0.15">
      <c r="A6" t="s">
        <v>238</v>
      </c>
    </row>
    <row r="7" spans="1:7" x14ac:dyDescent="0.15">
      <c r="A7" t="s">
        <v>239</v>
      </c>
    </row>
    <row r="8" spans="1:7" x14ac:dyDescent="0.15">
      <c r="A8" t="s">
        <v>240</v>
      </c>
    </row>
    <row r="10" spans="1:7" x14ac:dyDescent="0.15">
      <c r="A10" t="s">
        <v>20</v>
      </c>
      <c r="F10" t="s">
        <v>20</v>
      </c>
    </row>
    <row r="11" spans="1:7" x14ac:dyDescent="0.15">
      <c r="A11" t="s">
        <v>241</v>
      </c>
      <c r="F11" t="s">
        <v>249</v>
      </c>
      <c r="G11" t="s">
        <v>250</v>
      </c>
    </row>
    <row r="12" spans="1:7" x14ac:dyDescent="0.15">
      <c r="A12" t="s">
        <v>242</v>
      </c>
      <c r="F12" t="s">
        <v>249</v>
      </c>
      <c r="G12" t="s">
        <v>251</v>
      </c>
    </row>
    <row r="13" spans="1:7" x14ac:dyDescent="0.15">
      <c r="A13" t="s">
        <v>243</v>
      </c>
      <c r="F13" t="s">
        <v>249</v>
      </c>
      <c r="G13" t="s">
        <v>252</v>
      </c>
    </row>
    <row r="14" spans="1:7" x14ac:dyDescent="0.15">
      <c r="A14" t="s">
        <v>244</v>
      </c>
      <c r="F14" t="s">
        <v>249</v>
      </c>
      <c r="G14" t="s">
        <v>253</v>
      </c>
    </row>
    <row r="15" spans="1:7" x14ac:dyDescent="0.15">
      <c r="A15" t="s">
        <v>245</v>
      </c>
      <c r="F15" t="s">
        <v>245</v>
      </c>
      <c r="G15" t="s">
        <v>254</v>
      </c>
    </row>
    <row r="19" spans="5:5" ht="13" x14ac:dyDescent="0.15">
      <c r="E19" s="2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5"/>
  <sheetViews>
    <sheetView zoomScale="80" zoomScaleNormal="80" zoomScalePageLayoutView="80" workbookViewId="0"/>
  </sheetViews>
  <sheetFormatPr baseColWidth="10" defaultColWidth="9.1640625" defaultRowHeight="13" x14ac:dyDescent="0.15"/>
  <cols>
    <col min="1" max="1" width="73.5" style="32" customWidth="1"/>
    <col min="2" max="16384" width="9.1640625" style="32"/>
  </cols>
  <sheetData>
    <row r="1" spans="1:1" x14ac:dyDescent="0.15">
      <c r="A1"/>
    </row>
    <row r="2" spans="1:1" x14ac:dyDescent="0.15">
      <c r="A2"/>
    </row>
    <row r="3" spans="1:1" x14ac:dyDescent="0.15">
      <c r="A3"/>
    </row>
    <row r="4" spans="1:1" x14ac:dyDescent="0.15">
      <c r="A4"/>
    </row>
    <row r="5" spans="1:1" x14ac:dyDescent="0.15">
      <c r="A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CIP Request Form</vt:lpstr>
      <vt:lpstr>Budget and Funding Form</vt:lpstr>
      <vt:lpstr>4 Activity Attribute</vt:lpstr>
      <vt:lpstr>3 Entity Org</vt:lpstr>
      <vt:lpstr>Board &amp; FASB</vt:lpstr>
      <vt:lpstr>Parents</vt:lpstr>
      <vt:lpstr>Original Approvals</vt:lpstr>
    </vt:vector>
  </TitlesOfParts>
  <Company>Dartmouth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K. Wells</dc:creator>
  <cp:lastModifiedBy>Microsoft Office User</cp:lastModifiedBy>
  <cp:lastPrinted>2014-03-06T14:09:17Z</cp:lastPrinted>
  <dcterms:created xsi:type="dcterms:W3CDTF">2001-10-23T14:01:56Z</dcterms:created>
  <dcterms:modified xsi:type="dcterms:W3CDTF">2019-02-12T20:41:09Z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