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C:\Users\d28721f\OneDrive - Dartmouth College\Statistic Reports\FY18 files\FY18 Collection Growth Files\"/>
    </mc:Choice>
  </mc:AlternateContent>
  <bookViews>
    <workbookView xWindow="18240" yWindow="-12" windowWidth="6288" windowHeight="8340" tabRatio="738"/>
  </bookViews>
  <sheets>
    <sheet name="All Libraries" sheetId="1" r:id="rId1"/>
    <sheet name="Baker-Berry" sheetId="2" r:id="rId2"/>
    <sheet name="Cook" sheetId="3" r:id="rId3"/>
    <sheet name="Dana" sheetId="4" r:id="rId4"/>
    <sheet name="Feldberg" sheetId="5" r:id="rId5"/>
    <sheet name="Kresge" sheetId="6" r:id="rId6"/>
    <sheet name="Matthews-Fuller" sheetId="7" r:id="rId7"/>
    <sheet name="Paddock" sheetId="12" r:id="rId8"/>
    <sheet name="Rauner" sheetId="9" r:id="rId9"/>
    <sheet name="Sherman" sheetId="10" r:id="rId10"/>
    <sheet name="Biomedical combined" sheetId="11" r:id="rId11"/>
  </sheets>
  <definedNames>
    <definedName name="_xlnm.Print_Area" localSheetId="0">'All Libraries'!$A$1:$F$79</definedName>
    <definedName name="_xlnm.Print_Area" localSheetId="1">'Baker-Berry'!$A$1:$F$62</definedName>
    <definedName name="_xlnm.Print_Area" localSheetId="10">'Biomedical combined'!#REF!</definedName>
    <definedName name="_xlnm.Print_Area" localSheetId="2">Cook!#REF!</definedName>
    <definedName name="_xlnm.Print_Area" localSheetId="3">Dana!#REF!</definedName>
    <definedName name="_xlnm.Print_Area" localSheetId="4">Feldberg!#REF!</definedName>
    <definedName name="_xlnm.Print_Area" localSheetId="5">Kresge!#REF!</definedName>
    <definedName name="_xlnm.Print_Area" localSheetId="6">'Matthews-Fuller'!#REF!</definedName>
    <definedName name="_xlnm.Print_Area" localSheetId="7">Paddock!$A$1:$F$62</definedName>
    <definedName name="_xlnm.Print_Area" localSheetId="8">Rauner!#REF!</definedName>
    <definedName name="_xlnm.Print_Area" localSheetId="9">Sherman!$A$1:$F$62</definedName>
    <definedName name="_xlnm.Print_Titles" localSheetId="0">'All Libraries'!$1:$2</definedName>
    <definedName name="_xlnm.Print_Titles" localSheetId="1">'Baker-Berry'!$1:$2</definedName>
    <definedName name="_xlnm.Print_Titles" localSheetId="10">'Biomedical combined'!$1:$2</definedName>
    <definedName name="_xlnm.Print_Titles" localSheetId="2">Cook!$1:$2</definedName>
    <definedName name="_xlnm.Print_Titles" localSheetId="3">Dana!$1:$2</definedName>
    <definedName name="_xlnm.Print_Titles" localSheetId="4">Feldberg!$1:$2</definedName>
    <definedName name="_xlnm.Print_Titles" localSheetId="5">Kresge!$1:$2</definedName>
    <definedName name="_xlnm.Print_Titles" localSheetId="6">'Matthews-Fuller'!$1:$2</definedName>
    <definedName name="_xlnm.Print_Titles" localSheetId="7">Paddock!$1:$2</definedName>
    <definedName name="_xlnm.Print_Titles" localSheetId="8">Rauner!$1:$2</definedName>
    <definedName name="_xlnm.Print_Titles" localSheetId="9">Sherman!$1:$2</definedName>
    <definedName name="Z_F9645DFC_A270_41E5_B2F8_4DE12B667C0F_.wvu.PrintArea" localSheetId="0" hidden="1">'All Libraries'!$A$1:$F$79</definedName>
    <definedName name="Z_F9645DFC_A270_41E5_B2F8_4DE12B667C0F_.wvu.PrintArea" localSheetId="1" hidden="1">'Baker-Berry'!$A$1:$F$62</definedName>
    <definedName name="Z_F9645DFC_A270_41E5_B2F8_4DE12B667C0F_.wvu.PrintTitles" localSheetId="0" hidden="1">'All Libraries'!$1:$2</definedName>
    <definedName name="Z_F9645DFC_A270_41E5_B2F8_4DE12B667C0F_.wvu.PrintTitles" localSheetId="1" hidden="1">'Baker-Berry'!$1:$2</definedName>
    <definedName name="Z_F9645DFC_A270_41E5_B2F8_4DE12B667C0F_.wvu.PrintTitles" localSheetId="10" hidden="1">'Biomedical combined'!$1:$2</definedName>
    <definedName name="Z_F9645DFC_A270_41E5_B2F8_4DE12B667C0F_.wvu.PrintTitles" localSheetId="2" hidden="1">Cook!$1:$2</definedName>
    <definedName name="Z_F9645DFC_A270_41E5_B2F8_4DE12B667C0F_.wvu.PrintTitles" localSheetId="3" hidden="1">Dana!$1:$2</definedName>
    <definedName name="Z_F9645DFC_A270_41E5_B2F8_4DE12B667C0F_.wvu.PrintTitles" localSheetId="4" hidden="1">Feldberg!$1:$2</definedName>
    <definedName name="Z_F9645DFC_A270_41E5_B2F8_4DE12B667C0F_.wvu.PrintTitles" localSheetId="5" hidden="1">Kresge!$1:$2</definedName>
    <definedName name="Z_F9645DFC_A270_41E5_B2F8_4DE12B667C0F_.wvu.PrintTitles" localSheetId="6" hidden="1">'Matthews-Fuller'!$1:$2</definedName>
    <definedName name="Z_F9645DFC_A270_41E5_B2F8_4DE12B667C0F_.wvu.PrintTitles" localSheetId="7" hidden="1">Paddock!$1:$2</definedName>
    <definedName name="Z_F9645DFC_A270_41E5_B2F8_4DE12B667C0F_.wvu.PrintTitles" localSheetId="8" hidden="1">Rauner!$1:$2</definedName>
    <definedName name="Z_F9645DFC_A270_41E5_B2F8_4DE12B667C0F_.wvu.PrintTitles" localSheetId="9" hidden="1">Sherman!$1:$2</definedName>
  </definedNames>
  <calcPr calcId="162913"/>
  <customWorkbookViews>
    <customWorkbookView name="BWS - Personal View" guid="{F9645DFC-A270-41E5-B2F8-4DE12B667C0F}" mergeInterval="0" personalView="1" maximized="1" windowWidth="1831" windowHeight="823" tabRatio="738" activeSheetId="1"/>
  </customWorkbookViews>
</workbook>
</file>

<file path=xl/calcChain.xml><?xml version="1.0" encoding="utf-8"?>
<calcChain xmlns="http://schemas.openxmlformats.org/spreadsheetml/2006/main">
  <c r="E60" i="1" l="1"/>
  <c r="B60" i="1"/>
  <c r="F59" i="1"/>
  <c r="B62" i="4" l="1"/>
  <c r="B62" i="2"/>
  <c r="B62" i="10"/>
  <c r="B62" i="9"/>
  <c r="B62" i="12"/>
  <c r="B62" i="7"/>
  <c r="B62" i="6"/>
  <c r="B62" i="5"/>
  <c r="E14" i="1"/>
  <c r="F25" i="1"/>
  <c r="F52" i="10"/>
  <c r="F14" i="9"/>
  <c r="F15" i="9"/>
  <c r="F16" i="9"/>
  <c r="F17" i="9"/>
  <c r="D54" i="9"/>
  <c r="E54" i="9" s="1"/>
  <c r="C54" i="9"/>
  <c r="B54" i="9"/>
  <c r="E53" i="9"/>
  <c r="D53" i="9"/>
  <c r="C53" i="9"/>
  <c r="B53" i="9"/>
  <c r="F53" i="9" s="1"/>
  <c r="D52" i="9"/>
  <c r="D55" i="9" s="1"/>
  <c r="C52" i="9"/>
  <c r="E52" i="9" s="1"/>
  <c r="B52" i="9"/>
  <c r="B55" i="9" s="1"/>
  <c r="F55" i="2"/>
  <c r="F54" i="2"/>
  <c r="F53" i="2"/>
  <c r="F52" i="2"/>
  <c r="B50" i="9"/>
  <c r="F14" i="1"/>
  <c r="F54" i="9" l="1"/>
  <c r="C55" i="9"/>
  <c r="E55" i="9" s="1"/>
  <c r="F55" i="9" s="1"/>
  <c r="F52" i="9"/>
  <c r="B55" i="2"/>
  <c r="D50" i="1" l="1"/>
  <c r="C50" i="1"/>
  <c r="E50" i="1" s="1"/>
  <c r="F74" i="1"/>
  <c r="E55" i="2" l="1"/>
  <c r="D55" i="2"/>
  <c r="C55" i="2"/>
  <c r="F50" i="2"/>
  <c r="E14" i="4" l="1"/>
  <c r="D14" i="4"/>
  <c r="C14" i="4"/>
  <c r="B14" i="4"/>
  <c r="B50" i="4"/>
  <c r="F75" i="1" l="1"/>
  <c r="B4" i="11" l="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D40" i="11"/>
  <c r="D41" i="11"/>
  <c r="D42" i="11"/>
  <c r="D43" i="11"/>
  <c r="D44" i="11"/>
  <c r="D45" i="11"/>
  <c r="D46" i="11"/>
  <c r="D47" i="11"/>
  <c r="D48" i="11"/>
  <c r="D49" i="11"/>
  <c r="D50" i="11"/>
  <c r="C41" i="11"/>
  <c r="C42" i="11"/>
  <c r="C43" i="11"/>
  <c r="C44" i="11"/>
  <c r="C45" i="11"/>
  <c r="C46" i="11"/>
  <c r="C47" i="11"/>
  <c r="C48" i="11"/>
  <c r="C49" i="11"/>
  <c r="C50" i="11"/>
  <c r="C38" i="1"/>
  <c r="D38" i="1"/>
  <c r="C40" i="1"/>
  <c r="D40" i="1"/>
  <c r="C41" i="1"/>
  <c r="D41" i="1"/>
  <c r="C42" i="1"/>
  <c r="D42" i="1"/>
  <c r="C43" i="1"/>
  <c r="D43" i="1"/>
  <c r="C44" i="1"/>
  <c r="D44" i="1"/>
  <c r="C45" i="1"/>
  <c r="D45" i="1"/>
  <c r="C46" i="1"/>
  <c r="D46" i="1"/>
  <c r="C47" i="1"/>
  <c r="D47" i="1"/>
  <c r="C48" i="1"/>
  <c r="D48" i="1"/>
  <c r="C49" i="1"/>
  <c r="D49" i="1"/>
  <c r="C53" i="1"/>
  <c r="D53" i="1"/>
  <c r="C54" i="1"/>
  <c r="D54" i="1"/>
  <c r="C57" i="1"/>
  <c r="D57" i="1"/>
  <c r="C58" i="1"/>
  <c r="D58" i="1"/>
  <c r="C59" i="1"/>
  <c r="D59" i="1"/>
  <c r="C60" i="1"/>
  <c r="D60" i="1"/>
  <c r="C61" i="1"/>
  <c r="D61" i="1"/>
  <c r="C62" i="1"/>
  <c r="D62" i="1"/>
  <c r="B57" i="1"/>
  <c r="B58" i="1"/>
  <c r="B59" i="1"/>
  <c r="B61" i="1"/>
  <c r="B62" i="1"/>
  <c r="B49" i="1"/>
  <c r="B50" i="1"/>
  <c r="F50" i="1" s="1"/>
  <c r="B53" i="1"/>
  <c r="B43" i="1"/>
  <c r="B44" i="1"/>
  <c r="B45" i="1"/>
  <c r="B46" i="1"/>
  <c r="B47" i="1"/>
  <c r="B48" i="1"/>
  <c r="B41" i="1"/>
  <c r="B42" i="1"/>
  <c r="F82" i="1"/>
  <c r="D50" i="2"/>
  <c r="C50" i="2"/>
  <c r="D50" i="9"/>
  <c r="C50" i="9"/>
  <c r="F64" i="9"/>
  <c r="E50" i="9" l="1"/>
  <c r="E49" i="9"/>
  <c r="E48" i="9"/>
  <c r="E47" i="9"/>
  <c r="E46" i="9"/>
  <c r="E45" i="9"/>
  <c r="E44" i="9"/>
  <c r="E43" i="9"/>
  <c r="E42" i="9"/>
  <c r="E41" i="9"/>
  <c r="F41" i="9" s="1"/>
  <c r="E40" i="9"/>
  <c r="E39" i="9"/>
  <c r="E38" i="9"/>
  <c r="E37" i="9"/>
  <c r="E36" i="9"/>
  <c r="E35" i="9"/>
  <c r="E34" i="9"/>
  <c r="E33" i="9"/>
  <c r="E32" i="9"/>
  <c r="E31" i="9"/>
  <c r="E30" i="9"/>
  <c r="E29" i="9"/>
  <c r="E28" i="9"/>
  <c r="E27" i="9"/>
  <c r="E26" i="9"/>
  <c r="E25" i="9"/>
  <c r="D25" i="9"/>
  <c r="C25" i="9"/>
  <c r="E24" i="9"/>
  <c r="E23" i="9"/>
  <c r="E22" i="9"/>
  <c r="E21" i="9"/>
  <c r="E20" i="9"/>
  <c r="E19" i="9"/>
  <c r="E18" i="9"/>
  <c r="E17" i="9"/>
  <c r="E16" i="9"/>
  <c r="E15" i="9"/>
  <c r="D14" i="9"/>
  <c r="C14" i="9"/>
  <c r="E14" i="9" s="1"/>
  <c r="E13" i="9"/>
  <c r="E12" i="9"/>
  <c r="E11" i="9"/>
  <c r="E10" i="9"/>
  <c r="E9" i="9"/>
  <c r="E8" i="9"/>
  <c r="E7" i="9"/>
  <c r="E6" i="9"/>
  <c r="E5" i="9"/>
  <c r="E4" i="9"/>
  <c r="E50" i="2" l="1"/>
  <c r="B62" i="3" l="1"/>
  <c r="E60" i="6" l="1"/>
  <c r="E60" i="2"/>
  <c r="E58" i="4" l="1"/>
  <c r="F58" i="4" s="1"/>
  <c r="E59" i="2"/>
  <c r="B17" i="1" l="1"/>
  <c r="B19" i="1"/>
  <c r="B21" i="1"/>
  <c r="B23" i="1"/>
  <c r="B25" i="1"/>
  <c r="B28" i="1"/>
  <c r="B30" i="1"/>
  <c r="B32" i="1"/>
  <c r="B34" i="1"/>
  <c r="B36" i="1"/>
  <c r="B38" i="1"/>
  <c r="B40" i="1"/>
  <c r="B50" i="10"/>
  <c r="B54" i="10" s="1"/>
  <c r="B32" i="12"/>
  <c r="C14" i="6"/>
  <c r="E14" i="6" s="1"/>
  <c r="D14" i="6"/>
  <c r="B14" i="6" s="1"/>
  <c r="B53" i="11"/>
  <c r="B52" i="11"/>
  <c r="F51" i="11"/>
  <c r="B54" i="11"/>
  <c r="B53" i="10"/>
  <c r="F51" i="10"/>
  <c r="D50" i="10"/>
  <c r="E50" i="10" s="1"/>
  <c r="C50" i="10"/>
  <c r="C54" i="10" s="1"/>
  <c r="B53" i="12"/>
  <c r="F51" i="12"/>
  <c r="D50" i="12"/>
  <c r="D54" i="12" s="1"/>
  <c r="C50" i="12"/>
  <c r="C54" i="12" s="1"/>
  <c r="B50" i="12"/>
  <c r="B54" i="12" s="1"/>
  <c r="B53" i="7"/>
  <c r="F51" i="7"/>
  <c r="D50" i="7"/>
  <c r="D54" i="7" s="1"/>
  <c r="C50" i="7"/>
  <c r="C54" i="7" s="1"/>
  <c r="B50" i="7"/>
  <c r="B54" i="7" s="1"/>
  <c r="B53" i="6"/>
  <c r="C52" i="6"/>
  <c r="F51" i="6"/>
  <c r="D50" i="6"/>
  <c r="D54" i="6" s="1"/>
  <c r="C50" i="6"/>
  <c r="C54" i="6" s="1"/>
  <c r="B50" i="6"/>
  <c r="B54" i="6" s="1"/>
  <c r="B53" i="5"/>
  <c r="D50" i="5"/>
  <c r="D54" i="5" s="1"/>
  <c r="C50" i="5"/>
  <c r="C54" i="5" s="1"/>
  <c r="B50" i="5"/>
  <c r="B54" i="5" s="1"/>
  <c r="B53" i="4"/>
  <c r="D50" i="4"/>
  <c r="E50" i="4" s="1"/>
  <c r="C50" i="4"/>
  <c r="C54" i="4" s="1"/>
  <c r="B54" i="4"/>
  <c r="B54" i="1" s="1"/>
  <c r="D54" i="2"/>
  <c r="C54" i="2"/>
  <c r="E54" i="2" s="1"/>
  <c r="B54" i="2"/>
  <c r="B53" i="2"/>
  <c r="B52" i="2"/>
  <c r="B54" i="3"/>
  <c r="B53" i="3"/>
  <c r="C50" i="3"/>
  <c r="E50" i="3" s="1"/>
  <c r="D50" i="3"/>
  <c r="B50" i="3"/>
  <c r="F50" i="3" s="1"/>
  <c r="D52" i="6" l="1"/>
  <c r="E52" i="6"/>
  <c r="B52" i="6"/>
  <c r="F52" i="6" s="1"/>
  <c r="B55" i="11"/>
  <c r="E54" i="10"/>
  <c r="F54" i="10" s="1"/>
  <c r="D54" i="10"/>
  <c r="F50" i="10"/>
  <c r="F50" i="9"/>
  <c r="E54" i="12"/>
  <c r="F54" i="12" s="1"/>
  <c r="E50" i="12"/>
  <c r="F50" i="12" s="1"/>
  <c r="E54" i="7"/>
  <c r="F54" i="7" s="1"/>
  <c r="E50" i="7"/>
  <c r="F50" i="7" s="1"/>
  <c r="E54" i="6"/>
  <c r="F54" i="6"/>
  <c r="E50" i="6"/>
  <c r="F50" i="6" s="1"/>
  <c r="E54" i="5"/>
  <c r="F54" i="5" s="1"/>
  <c r="E50" i="5"/>
  <c r="F50" i="5" s="1"/>
  <c r="D54" i="4"/>
  <c r="E54" i="4" s="1"/>
  <c r="F54" i="4" s="1"/>
  <c r="F50" i="4"/>
  <c r="B55" i="6" l="1"/>
  <c r="D4" i="1" l="1"/>
  <c r="C6" i="1"/>
  <c r="D6" i="1"/>
  <c r="D8" i="1"/>
  <c r="D10" i="1"/>
  <c r="C12" i="1"/>
  <c r="D12" i="1"/>
  <c r="F59" i="10" l="1"/>
  <c r="F60" i="10"/>
  <c r="F60" i="9"/>
  <c r="F60" i="12"/>
  <c r="F60" i="7"/>
  <c r="F60" i="5"/>
  <c r="F60" i="4"/>
  <c r="F49" i="1" l="1"/>
  <c r="F47" i="1"/>
  <c r="F45" i="1"/>
  <c r="F43" i="1"/>
  <c r="F41" i="1"/>
  <c r="F39" i="1"/>
  <c r="F37" i="1"/>
  <c r="F35" i="1"/>
  <c r="F33" i="1"/>
  <c r="F31" i="1"/>
  <c r="F29" i="1"/>
  <c r="C17" i="1"/>
  <c r="D17" i="1"/>
  <c r="C19" i="1"/>
  <c r="D19" i="1"/>
  <c r="C21" i="1"/>
  <c r="D21" i="1"/>
  <c r="C23" i="1"/>
  <c r="D23" i="1"/>
  <c r="C28" i="1"/>
  <c r="D28" i="1"/>
  <c r="C30" i="1"/>
  <c r="D30" i="1"/>
  <c r="C32" i="1"/>
  <c r="D32" i="1"/>
  <c r="C34" i="1"/>
  <c r="D34" i="1"/>
  <c r="C36" i="1"/>
  <c r="D36" i="1"/>
  <c r="C8" i="1"/>
  <c r="C10" i="1"/>
  <c r="C4" i="1"/>
  <c r="E30" i="1" l="1"/>
  <c r="F30" i="1" s="1"/>
  <c r="E34" i="1"/>
  <c r="F34" i="1" s="1"/>
  <c r="E32" i="1"/>
  <c r="F32" i="1" s="1"/>
  <c r="D54" i="3"/>
  <c r="C54" i="3" l="1"/>
  <c r="E54" i="3" s="1"/>
  <c r="E61" i="1"/>
  <c r="F61" i="1" s="1"/>
  <c r="E59" i="1"/>
  <c r="E58" i="1"/>
  <c r="F57" i="1"/>
  <c r="E48" i="1"/>
  <c r="F48" i="1" s="1"/>
  <c r="E46" i="1"/>
  <c r="F46" i="1" s="1"/>
  <c r="E44" i="1"/>
  <c r="F44" i="1" s="1"/>
  <c r="E42" i="1"/>
  <c r="E40" i="1"/>
  <c r="E38" i="1"/>
  <c r="E36" i="1"/>
  <c r="F36" i="1" s="1"/>
  <c r="E28" i="1"/>
  <c r="F28" i="1" s="1"/>
  <c r="F27" i="1"/>
  <c r="F26" i="1"/>
  <c r="F24" i="1"/>
  <c r="E23" i="1"/>
  <c r="F23" i="1" s="1"/>
  <c r="F22" i="1"/>
  <c r="E21" i="1"/>
  <c r="F21" i="1" s="1"/>
  <c r="F20" i="1"/>
  <c r="E19" i="1"/>
  <c r="F19" i="1" s="1"/>
  <c r="F18" i="1"/>
  <c r="E17" i="1"/>
  <c r="F17" i="1" s="1"/>
  <c r="F16" i="1"/>
  <c r="F15" i="1"/>
  <c r="E12" i="1"/>
  <c r="E10" i="1"/>
  <c r="E8" i="1"/>
  <c r="E6" i="1"/>
  <c r="E4" i="1"/>
  <c r="F40" i="1" l="1"/>
  <c r="F42" i="1"/>
  <c r="F38" i="1"/>
  <c r="F58" i="1"/>
  <c r="E54" i="1"/>
  <c r="F54" i="1" s="1"/>
  <c r="D62" i="10" l="1"/>
  <c r="C62" i="10"/>
  <c r="E61" i="10"/>
  <c r="F61" i="10" s="1"/>
  <c r="E58" i="10"/>
  <c r="F58" i="10" s="1"/>
  <c r="F57" i="10"/>
  <c r="F56" i="10"/>
  <c r="E49" i="10"/>
  <c r="F49" i="10" s="1"/>
  <c r="E48" i="10"/>
  <c r="F48" i="10" s="1"/>
  <c r="E47" i="10"/>
  <c r="F47" i="10" s="1"/>
  <c r="E46" i="10"/>
  <c r="F46" i="10" s="1"/>
  <c r="E45" i="10"/>
  <c r="F45" i="10" s="1"/>
  <c r="E44" i="10"/>
  <c r="F44" i="10" s="1"/>
  <c r="E43" i="10"/>
  <c r="F43" i="10" s="1"/>
  <c r="E42" i="10"/>
  <c r="F42" i="10" s="1"/>
  <c r="E41" i="10"/>
  <c r="F41" i="10" s="1"/>
  <c r="E40" i="10"/>
  <c r="F40" i="10" s="1"/>
  <c r="E39" i="10"/>
  <c r="F39" i="10" s="1"/>
  <c r="E38" i="10"/>
  <c r="F38" i="10" s="1"/>
  <c r="E37" i="10"/>
  <c r="F37" i="10" s="1"/>
  <c r="E36" i="10"/>
  <c r="F36" i="10" s="1"/>
  <c r="E35" i="10"/>
  <c r="F35" i="10" s="1"/>
  <c r="E34" i="10"/>
  <c r="F34" i="10" s="1"/>
  <c r="E33" i="10"/>
  <c r="F33" i="10" s="1"/>
  <c r="E32" i="10"/>
  <c r="F32" i="10" s="1"/>
  <c r="E31" i="10"/>
  <c r="F31" i="10" s="1"/>
  <c r="E30" i="10"/>
  <c r="F30" i="10" s="1"/>
  <c r="E29" i="10"/>
  <c r="F29" i="10" s="1"/>
  <c r="E28" i="10"/>
  <c r="F28" i="10" s="1"/>
  <c r="E27" i="10"/>
  <c r="F27" i="10" s="1"/>
  <c r="E26" i="10"/>
  <c r="F26" i="10" s="1"/>
  <c r="E25" i="10"/>
  <c r="F25" i="10" s="1"/>
  <c r="D25" i="10"/>
  <c r="D53" i="10" s="1"/>
  <c r="C25" i="10"/>
  <c r="C53" i="10" s="1"/>
  <c r="E53" i="10" s="1"/>
  <c r="F53" i="10" s="1"/>
  <c r="E24" i="10"/>
  <c r="F24" i="10" s="1"/>
  <c r="E23" i="10"/>
  <c r="F23" i="10" s="1"/>
  <c r="E22" i="10"/>
  <c r="F22" i="10" s="1"/>
  <c r="E21" i="10"/>
  <c r="F21" i="10" s="1"/>
  <c r="E20" i="10"/>
  <c r="F20" i="10" s="1"/>
  <c r="E19" i="10"/>
  <c r="F19" i="10" s="1"/>
  <c r="E18" i="10"/>
  <c r="F18" i="10" s="1"/>
  <c r="E17" i="10"/>
  <c r="F17" i="10" s="1"/>
  <c r="E16" i="10"/>
  <c r="F16" i="10" s="1"/>
  <c r="E15" i="10"/>
  <c r="F15" i="10" s="1"/>
  <c r="D14" i="10"/>
  <c r="D52" i="10" s="1"/>
  <c r="D55" i="10" s="1"/>
  <c r="C14" i="10"/>
  <c r="E13" i="10"/>
  <c r="E12" i="10"/>
  <c r="E11" i="10"/>
  <c r="E10" i="10"/>
  <c r="E9" i="10"/>
  <c r="E8" i="10"/>
  <c r="E7" i="10"/>
  <c r="E6" i="10"/>
  <c r="E5" i="10"/>
  <c r="E4" i="10"/>
  <c r="D62" i="9"/>
  <c r="C62" i="9"/>
  <c r="E61" i="9"/>
  <c r="F61" i="9" s="1"/>
  <c r="E59" i="9"/>
  <c r="F59" i="9" s="1"/>
  <c r="E58" i="9"/>
  <c r="F57" i="9"/>
  <c r="F56" i="9"/>
  <c r="F49" i="9"/>
  <c r="F48" i="9"/>
  <c r="F47" i="9"/>
  <c r="F46" i="9"/>
  <c r="F45" i="9"/>
  <c r="F44" i="9"/>
  <c r="F43" i="9"/>
  <c r="F42" i="9"/>
  <c r="F40" i="9"/>
  <c r="F39" i="9"/>
  <c r="F38" i="9"/>
  <c r="F37" i="9"/>
  <c r="F36" i="9"/>
  <c r="F35" i="9"/>
  <c r="F34" i="9"/>
  <c r="F33" i="9"/>
  <c r="F32" i="9"/>
  <c r="F31" i="9"/>
  <c r="F30" i="9"/>
  <c r="F29" i="9"/>
  <c r="F28" i="9"/>
  <c r="F27" i="9"/>
  <c r="F26" i="9"/>
  <c r="F24" i="9"/>
  <c r="F23" i="9"/>
  <c r="F22" i="9"/>
  <c r="F21" i="9"/>
  <c r="F20" i="9"/>
  <c r="F19" i="9"/>
  <c r="F18" i="9"/>
  <c r="D62" i="12"/>
  <c r="C62" i="12"/>
  <c r="E61" i="12"/>
  <c r="F61" i="12" s="1"/>
  <c r="E59" i="12"/>
  <c r="F59" i="12" s="1"/>
  <c r="E58" i="12"/>
  <c r="F58" i="12" s="1"/>
  <c r="F57" i="12"/>
  <c r="F56" i="12"/>
  <c r="E49" i="12"/>
  <c r="F49" i="12" s="1"/>
  <c r="E48" i="12"/>
  <c r="F48" i="12" s="1"/>
  <c r="E47" i="12"/>
  <c r="F47" i="12" s="1"/>
  <c r="E46" i="12"/>
  <c r="F46" i="12" s="1"/>
  <c r="E45" i="12"/>
  <c r="F45" i="12" s="1"/>
  <c r="E44" i="12"/>
  <c r="F44" i="12" s="1"/>
  <c r="E43" i="12"/>
  <c r="F43" i="12" s="1"/>
  <c r="E42" i="12"/>
  <c r="F42" i="12" s="1"/>
  <c r="E41" i="12"/>
  <c r="F41" i="12" s="1"/>
  <c r="E40" i="12"/>
  <c r="F40" i="12" s="1"/>
  <c r="E39" i="12"/>
  <c r="F39" i="12" s="1"/>
  <c r="E38" i="12"/>
  <c r="F38" i="12" s="1"/>
  <c r="E37" i="12"/>
  <c r="F37" i="12" s="1"/>
  <c r="E36" i="12"/>
  <c r="F36" i="12" s="1"/>
  <c r="E35" i="12"/>
  <c r="F35" i="12" s="1"/>
  <c r="E34" i="12"/>
  <c r="F34" i="12" s="1"/>
  <c r="E33" i="12"/>
  <c r="F33" i="12" s="1"/>
  <c r="E32" i="12"/>
  <c r="E31" i="12"/>
  <c r="F31" i="12" s="1"/>
  <c r="E30" i="12"/>
  <c r="F30" i="12" s="1"/>
  <c r="E29" i="12"/>
  <c r="F29" i="12" s="1"/>
  <c r="E28" i="12"/>
  <c r="F28" i="12" s="1"/>
  <c r="E27" i="12"/>
  <c r="F27" i="12" s="1"/>
  <c r="E26" i="12"/>
  <c r="F26" i="12" s="1"/>
  <c r="D25" i="12"/>
  <c r="D53" i="12" s="1"/>
  <c r="C25" i="12"/>
  <c r="C53" i="12" s="1"/>
  <c r="E53" i="12" s="1"/>
  <c r="F53" i="12" s="1"/>
  <c r="E24" i="12"/>
  <c r="F24" i="12" s="1"/>
  <c r="E23" i="12"/>
  <c r="F23" i="12" s="1"/>
  <c r="E22" i="12"/>
  <c r="F22" i="12" s="1"/>
  <c r="E21" i="12"/>
  <c r="F21" i="12" s="1"/>
  <c r="E20" i="12"/>
  <c r="F20" i="12" s="1"/>
  <c r="E19" i="12"/>
  <c r="F19" i="12" s="1"/>
  <c r="E18" i="12"/>
  <c r="F18" i="12" s="1"/>
  <c r="E17" i="12"/>
  <c r="F17" i="12" s="1"/>
  <c r="E16" i="12"/>
  <c r="F16" i="12" s="1"/>
  <c r="E15" i="12"/>
  <c r="F15" i="12" s="1"/>
  <c r="D14" i="12"/>
  <c r="D52" i="12" s="1"/>
  <c r="D55" i="12" s="1"/>
  <c r="C14" i="12"/>
  <c r="C52" i="12" s="1"/>
  <c r="E13" i="12"/>
  <c r="E12" i="12"/>
  <c r="E11" i="12"/>
  <c r="E10" i="12"/>
  <c r="E9" i="12"/>
  <c r="E8" i="12"/>
  <c r="E7" i="12"/>
  <c r="E6" i="12"/>
  <c r="E5" i="12"/>
  <c r="E4" i="12"/>
  <c r="D62" i="7"/>
  <c r="C62" i="7"/>
  <c r="E61" i="7"/>
  <c r="F61" i="7" s="1"/>
  <c r="E59" i="7"/>
  <c r="F59" i="7" s="1"/>
  <c r="E58" i="7"/>
  <c r="F57" i="7"/>
  <c r="F56" i="7"/>
  <c r="E49" i="7"/>
  <c r="F49" i="7" s="1"/>
  <c r="E48" i="7"/>
  <c r="F48" i="7" s="1"/>
  <c r="E47" i="7"/>
  <c r="F47" i="7" s="1"/>
  <c r="E46" i="7"/>
  <c r="F46" i="7" s="1"/>
  <c r="E45" i="7"/>
  <c r="F45" i="7" s="1"/>
  <c r="E44" i="7"/>
  <c r="F44" i="7" s="1"/>
  <c r="E43" i="7"/>
  <c r="F43" i="7" s="1"/>
  <c r="E42" i="7"/>
  <c r="F42" i="7" s="1"/>
  <c r="E41" i="7"/>
  <c r="F41" i="7" s="1"/>
  <c r="E40" i="7"/>
  <c r="F40" i="7" s="1"/>
  <c r="E39" i="7"/>
  <c r="F39" i="7" s="1"/>
  <c r="E38" i="7"/>
  <c r="F38" i="7" s="1"/>
  <c r="E37" i="7"/>
  <c r="F37" i="7" s="1"/>
  <c r="E36" i="7"/>
  <c r="F36" i="7" s="1"/>
  <c r="E35" i="7"/>
  <c r="F35" i="7" s="1"/>
  <c r="E34" i="7"/>
  <c r="F34" i="7" s="1"/>
  <c r="E33" i="7"/>
  <c r="F33" i="7" s="1"/>
  <c r="E32" i="7"/>
  <c r="F32" i="7" s="1"/>
  <c r="E31" i="7"/>
  <c r="F31" i="7" s="1"/>
  <c r="E30" i="7"/>
  <c r="F30" i="7" s="1"/>
  <c r="E29" i="7"/>
  <c r="F29" i="7" s="1"/>
  <c r="E28" i="7"/>
  <c r="F28" i="7" s="1"/>
  <c r="E27" i="7"/>
  <c r="F27" i="7" s="1"/>
  <c r="E26" i="7"/>
  <c r="F26" i="7" s="1"/>
  <c r="D25" i="7"/>
  <c r="D53" i="7" s="1"/>
  <c r="C25" i="7"/>
  <c r="E24" i="7"/>
  <c r="F24" i="7" s="1"/>
  <c r="E23" i="7"/>
  <c r="F23" i="7" s="1"/>
  <c r="E22" i="7"/>
  <c r="F22" i="7" s="1"/>
  <c r="E21" i="7"/>
  <c r="F21" i="7" s="1"/>
  <c r="E20" i="7"/>
  <c r="F20" i="7" s="1"/>
  <c r="E19" i="7"/>
  <c r="F19" i="7" s="1"/>
  <c r="E18" i="7"/>
  <c r="F18" i="7" s="1"/>
  <c r="E17" i="7"/>
  <c r="F17" i="7" s="1"/>
  <c r="E16" i="7"/>
  <c r="F16" i="7" s="1"/>
  <c r="E15" i="7"/>
  <c r="F15" i="7" s="1"/>
  <c r="D14" i="7"/>
  <c r="C14" i="7"/>
  <c r="C52" i="7" s="1"/>
  <c r="E13" i="7"/>
  <c r="E12" i="7"/>
  <c r="E11" i="7"/>
  <c r="E10" i="7"/>
  <c r="E9" i="7"/>
  <c r="E8" i="7"/>
  <c r="E7" i="7"/>
  <c r="E6" i="7"/>
  <c r="E5" i="7"/>
  <c r="E4" i="7"/>
  <c r="D62" i="6"/>
  <c r="C62" i="6"/>
  <c r="E61" i="6"/>
  <c r="F61" i="6" s="1"/>
  <c r="E59" i="6"/>
  <c r="F59" i="6" s="1"/>
  <c r="E58" i="6"/>
  <c r="F56" i="6"/>
  <c r="E49" i="6"/>
  <c r="F49" i="6" s="1"/>
  <c r="E48" i="6"/>
  <c r="F48" i="6" s="1"/>
  <c r="E47" i="6"/>
  <c r="F47" i="6" s="1"/>
  <c r="E46" i="6"/>
  <c r="F46" i="6" s="1"/>
  <c r="E45" i="6"/>
  <c r="F45" i="6" s="1"/>
  <c r="E44" i="6"/>
  <c r="F44" i="6" s="1"/>
  <c r="E43" i="6"/>
  <c r="F43" i="6" s="1"/>
  <c r="E42" i="6"/>
  <c r="F42" i="6" s="1"/>
  <c r="E41" i="6"/>
  <c r="F41" i="6" s="1"/>
  <c r="E40" i="6"/>
  <c r="F40" i="6" s="1"/>
  <c r="E39" i="6"/>
  <c r="F39" i="6" s="1"/>
  <c r="E38" i="6"/>
  <c r="F38" i="6" s="1"/>
  <c r="E37" i="6"/>
  <c r="F37" i="6" s="1"/>
  <c r="E36" i="6"/>
  <c r="F36" i="6" s="1"/>
  <c r="E35" i="6"/>
  <c r="F35" i="6" s="1"/>
  <c r="E34" i="6"/>
  <c r="F34" i="6" s="1"/>
  <c r="E33" i="6"/>
  <c r="F33" i="6" s="1"/>
  <c r="E32" i="6"/>
  <c r="F32" i="6" s="1"/>
  <c r="E31" i="6"/>
  <c r="F31" i="6" s="1"/>
  <c r="E30" i="6"/>
  <c r="F30" i="6" s="1"/>
  <c r="E29" i="6"/>
  <c r="F29" i="6" s="1"/>
  <c r="E28" i="6"/>
  <c r="F28" i="6" s="1"/>
  <c r="E27" i="6"/>
  <c r="F27" i="6" s="1"/>
  <c r="E26" i="6"/>
  <c r="F26" i="6" s="1"/>
  <c r="D25" i="6"/>
  <c r="D53" i="6" s="1"/>
  <c r="D55" i="6" s="1"/>
  <c r="C25" i="6"/>
  <c r="C53" i="6" s="1"/>
  <c r="E24" i="6"/>
  <c r="F24" i="6" s="1"/>
  <c r="E23" i="6"/>
  <c r="F23" i="6" s="1"/>
  <c r="E22" i="6"/>
  <c r="F22" i="6" s="1"/>
  <c r="E21" i="6"/>
  <c r="F21" i="6" s="1"/>
  <c r="E20" i="6"/>
  <c r="F20" i="6" s="1"/>
  <c r="E19" i="6"/>
  <c r="F19" i="6" s="1"/>
  <c r="E18" i="6"/>
  <c r="F18" i="6" s="1"/>
  <c r="E17" i="6"/>
  <c r="F17" i="6" s="1"/>
  <c r="E16" i="6"/>
  <c r="F16" i="6" s="1"/>
  <c r="E15" i="6"/>
  <c r="F15" i="6" s="1"/>
  <c r="E13" i="6"/>
  <c r="E12" i="6"/>
  <c r="E11" i="6"/>
  <c r="E10" i="6"/>
  <c r="E9" i="6"/>
  <c r="E8" i="6"/>
  <c r="E7" i="6"/>
  <c r="E6" i="6"/>
  <c r="E5" i="6"/>
  <c r="E4" i="6"/>
  <c r="D62" i="5"/>
  <c r="C62" i="5"/>
  <c r="E61" i="5"/>
  <c r="F61" i="5" s="1"/>
  <c r="E59" i="5"/>
  <c r="F59" i="5" s="1"/>
  <c r="E58" i="5"/>
  <c r="F58" i="5" s="1"/>
  <c r="F57" i="5"/>
  <c r="F56" i="5"/>
  <c r="E49" i="5"/>
  <c r="F49" i="5" s="1"/>
  <c r="E48" i="5"/>
  <c r="F48" i="5" s="1"/>
  <c r="E47" i="5"/>
  <c r="F47" i="5" s="1"/>
  <c r="E46" i="5"/>
  <c r="F46" i="5" s="1"/>
  <c r="E45" i="5"/>
  <c r="F45" i="5" s="1"/>
  <c r="E44" i="5"/>
  <c r="F44" i="5" s="1"/>
  <c r="E43" i="5"/>
  <c r="F43" i="5" s="1"/>
  <c r="E42" i="5"/>
  <c r="F42" i="5" s="1"/>
  <c r="E41" i="5"/>
  <c r="F41" i="5" s="1"/>
  <c r="E40" i="5"/>
  <c r="F40" i="5" s="1"/>
  <c r="E39" i="5"/>
  <c r="F39" i="5" s="1"/>
  <c r="E38" i="5"/>
  <c r="F38" i="5" s="1"/>
  <c r="E37" i="5"/>
  <c r="F37" i="5" s="1"/>
  <c r="E36" i="5"/>
  <c r="F36" i="5" s="1"/>
  <c r="E35" i="5"/>
  <c r="F35" i="5" s="1"/>
  <c r="E34" i="5"/>
  <c r="F34" i="5" s="1"/>
  <c r="E33" i="5"/>
  <c r="F33" i="5" s="1"/>
  <c r="E32" i="5"/>
  <c r="F32" i="5" s="1"/>
  <c r="E31" i="5"/>
  <c r="F31" i="5" s="1"/>
  <c r="E30" i="5"/>
  <c r="F30" i="5" s="1"/>
  <c r="E29" i="5"/>
  <c r="F29" i="5" s="1"/>
  <c r="E28" i="5"/>
  <c r="F28" i="5" s="1"/>
  <c r="E27" i="5"/>
  <c r="F27" i="5" s="1"/>
  <c r="E26" i="5"/>
  <c r="F26" i="5" s="1"/>
  <c r="D25" i="5"/>
  <c r="D53" i="5" s="1"/>
  <c r="C25" i="5"/>
  <c r="C53" i="5" s="1"/>
  <c r="E24" i="5"/>
  <c r="F24" i="5" s="1"/>
  <c r="E23" i="5"/>
  <c r="F23" i="5" s="1"/>
  <c r="E22" i="5"/>
  <c r="F22" i="5" s="1"/>
  <c r="E21" i="5"/>
  <c r="F21" i="5" s="1"/>
  <c r="E20" i="5"/>
  <c r="F20" i="5" s="1"/>
  <c r="E19" i="5"/>
  <c r="E18" i="5"/>
  <c r="F18" i="5" s="1"/>
  <c r="E17" i="5"/>
  <c r="F17" i="5" s="1"/>
  <c r="E16" i="5"/>
  <c r="F16" i="5" s="1"/>
  <c r="E15" i="5"/>
  <c r="F15" i="5" s="1"/>
  <c r="D14" i="5"/>
  <c r="C14" i="5"/>
  <c r="C52" i="5" s="1"/>
  <c r="E13" i="5"/>
  <c r="E12" i="5"/>
  <c r="E11" i="5"/>
  <c r="E10" i="5"/>
  <c r="E9" i="5"/>
  <c r="E8" i="5"/>
  <c r="E7" i="5"/>
  <c r="E6" i="5"/>
  <c r="E5" i="5"/>
  <c r="E4" i="5"/>
  <c r="D62" i="4"/>
  <c r="C62" i="4"/>
  <c r="E61" i="4"/>
  <c r="F61" i="4" s="1"/>
  <c r="E59" i="4"/>
  <c r="F57" i="4"/>
  <c r="F56" i="4"/>
  <c r="E49" i="4"/>
  <c r="F49" i="4" s="1"/>
  <c r="E48" i="4"/>
  <c r="F48" i="4" s="1"/>
  <c r="E47" i="4"/>
  <c r="F47" i="4" s="1"/>
  <c r="E46" i="4"/>
  <c r="F46" i="4" s="1"/>
  <c r="E45" i="4"/>
  <c r="F45" i="4" s="1"/>
  <c r="E44" i="4"/>
  <c r="F44" i="4" s="1"/>
  <c r="E43" i="4"/>
  <c r="F43" i="4" s="1"/>
  <c r="E42" i="4"/>
  <c r="F42" i="4" s="1"/>
  <c r="E41" i="4"/>
  <c r="F41" i="4" s="1"/>
  <c r="E40" i="4"/>
  <c r="F40" i="4" s="1"/>
  <c r="E39" i="4"/>
  <c r="F39" i="4" s="1"/>
  <c r="E38" i="4"/>
  <c r="E37" i="4"/>
  <c r="F37" i="4" s="1"/>
  <c r="E36" i="4"/>
  <c r="F36" i="4" s="1"/>
  <c r="E35" i="4"/>
  <c r="F35" i="4" s="1"/>
  <c r="E34" i="4"/>
  <c r="F34" i="4" s="1"/>
  <c r="E33" i="4"/>
  <c r="F33" i="4" s="1"/>
  <c r="E32" i="4"/>
  <c r="F32" i="4" s="1"/>
  <c r="E31" i="4"/>
  <c r="F31" i="4" s="1"/>
  <c r="E30" i="4"/>
  <c r="F30" i="4" s="1"/>
  <c r="E29" i="4"/>
  <c r="F29" i="4" s="1"/>
  <c r="E28" i="4"/>
  <c r="F28" i="4" s="1"/>
  <c r="E27" i="4"/>
  <c r="F27" i="4" s="1"/>
  <c r="E26" i="4"/>
  <c r="F26" i="4" s="1"/>
  <c r="D25" i="4"/>
  <c r="D53" i="4" s="1"/>
  <c r="C25" i="4"/>
  <c r="E24" i="4"/>
  <c r="F24" i="4" s="1"/>
  <c r="E23" i="4"/>
  <c r="F23" i="4" s="1"/>
  <c r="E22" i="4"/>
  <c r="F22" i="4" s="1"/>
  <c r="E21" i="4"/>
  <c r="F21" i="4" s="1"/>
  <c r="E20" i="4"/>
  <c r="F20" i="4" s="1"/>
  <c r="E19" i="4"/>
  <c r="F19" i="4" s="1"/>
  <c r="E18" i="4"/>
  <c r="F18" i="4" s="1"/>
  <c r="E17" i="4"/>
  <c r="F17" i="4" s="1"/>
  <c r="E16" i="4"/>
  <c r="F16" i="4" s="1"/>
  <c r="E15" i="4"/>
  <c r="F15" i="4" s="1"/>
  <c r="C52" i="4"/>
  <c r="C52" i="1" s="1"/>
  <c r="C56" i="1" s="1"/>
  <c r="E13" i="4"/>
  <c r="E12" i="4"/>
  <c r="E11" i="4"/>
  <c r="E10" i="4"/>
  <c r="E9" i="4"/>
  <c r="E8" i="4"/>
  <c r="E7" i="4"/>
  <c r="E6" i="4"/>
  <c r="E5" i="4"/>
  <c r="E4" i="4"/>
  <c r="D62" i="3"/>
  <c r="C62" i="3"/>
  <c r="E61" i="3"/>
  <c r="F61" i="3" s="1"/>
  <c r="E59" i="3"/>
  <c r="F59" i="3" s="1"/>
  <c r="E58" i="3"/>
  <c r="F58" i="3" s="1"/>
  <c r="F57" i="3"/>
  <c r="F56" i="3"/>
  <c r="F54" i="3"/>
  <c r="E49" i="3"/>
  <c r="F49" i="3" s="1"/>
  <c r="E48" i="3"/>
  <c r="F48" i="3" s="1"/>
  <c r="E47" i="3"/>
  <c r="F47" i="3" s="1"/>
  <c r="E46" i="3"/>
  <c r="F46" i="3" s="1"/>
  <c r="E45" i="3"/>
  <c r="F45" i="3" s="1"/>
  <c r="E44" i="3"/>
  <c r="F44" i="3" s="1"/>
  <c r="E43" i="3"/>
  <c r="F43" i="3" s="1"/>
  <c r="E42" i="3"/>
  <c r="F42" i="3" s="1"/>
  <c r="E41" i="3"/>
  <c r="F41" i="3" s="1"/>
  <c r="E40" i="3"/>
  <c r="F40" i="3" s="1"/>
  <c r="E39" i="3"/>
  <c r="F39" i="3" s="1"/>
  <c r="E38" i="3"/>
  <c r="E37" i="3"/>
  <c r="F37" i="3" s="1"/>
  <c r="E36" i="3"/>
  <c r="F36" i="3" s="1"/>
  <c r="E35" i="3"/>
  <c r="F35" i="3" s="1"/>
  <c r="E34" i="3"/>
  <c r="E33" i="3"/>
  <c r="F33" i="3" s="1"/>
  <c r="E32" i="3"/>
  <c r="F32" i="3" s="1"/>
  <c r="E31" i="3"/>
  <c r="F31" i="3" s="1"/>
  <c r="E30" i="3"/>
  <c r="E29" i="3"/>
  <c r="F29" i="3" s="1"/>
  <c r="E28" i="3"/>
  <c r="F28" i="3" s="1"/>
  <c r="E27" i="3"/>
  <c r="F27" i="3" s="1"/>
  <c r="E26" i="3"/>
  <c r="F26" i="3" s="1"/>
  <c r="D25" i="3"/>
  <c r="D53" i="3" s="1"/>
  <c r="C25" i="3"/>
  <c r="E24" i="3"/>
  <c r="F24" i="3" s="1"/>
  <c r="E23" i="3"/>
  <c r="F23" i="3" s="1"/>
  <c r="E22" i="3"/>
  <c r="F22" i="3" s="1"/>
  <c r="E21" i="3"/>
  <c r="F21" i="3" s="1"/>
  <c r="E20" i="3"/>
  <c r="F20" i="3" s="1"/>
  <c r="E19" i="3"/>
  <c r="F19" i="3" s="1"/>
  <c r="E18" i="3"/>
  <c r="F18" i="3" s="1"/>
  <c r="E17" i="3"/>
  <c r="F17" i="3" s="1"/>
  <c r="E16" i="3"/>
  <c r="F16" i="3" s="1"/>
  <c r="E15" i="3"/>
  <c r="F15" i="3" s="1"/>
  <c r="D14" i="3"/>
  <c r="B14" i="3" s="1"/>
  <c r="B52" i="3" s="1"/>
  <c r="B55" i="3" s="1"/>
  <c r="C14" i="3"/>
  <c r="E13" i="3"/>
  <c r="E12" i="3"/>
  <c r="E11" i="3"/>
  <c r="E10" i="3"/>
  <c r="E9" i="3"/>
  <c r="E8" i="3"/>
  <c r="E7" i="3"/>
  <c r="E6" i="3"/>
  <c r="E5" i="3"/>
  <c r="E4" i="3"/>
  <c r="E25" i="3" l="1"/>
  <c r="F25" i="3" s="1"/>
  <c r="C53" i="3"/>
  <c r="E53" i="3" s="1"/>
  <c r="F53" i="3" s="1"/>
  <c r="E25" i="4"/>
  <c r="F25" i="4" s="1"/>
  <c r="C53" i="4"/>
  <c r="E53" i="4" s="1"/>
  <c r="F53" i="4" s="1"/>
  <c r="E62" i="4"/>
  <c r="F62" i="4" s="1"/>
  <c r="F59" i="4"/>
  <c r="D52" i="4"/>
  <c r="B52" i="4"/>
  <c r="B52" i="1" s="1"/>
  <c r="B56" i="1" s="1"/>
  <c r="B14" i="5"/>
  <c r="B52" i="5" s="1"/>
  <c r="D52" i="5"/>
  <c r="D55" i="5" s="1"/>
  <c r="C55" i="5"/>
  <c r="E53" i="5"/>
  <c r="F53" i="5" s="1"/>
  <c r="E53" i="6"/>
  <c r="F53" i="6" s="1"/>
  <c r="C55" i="6"/>
  <c r="E55" i="6" s="1"/>
  <c r="F55" i="6" s="1"/>
  <c r="E52" i="7"/>
  <c r="E25" i="7"/>
  <c r="F25" i="7" s="1"/>
  <c r="C53" i="7"/>
  <c r="E53" i="7" s="1"/>
  <c r="F53" i="7" s="1"/>
  <c r="E62" i="7"/>
  <c r="F62" i="7" s="1"/>
  <c r="B14" i="7"/>
  <c r="B52" i="7" s="1"/>
  <c r="D52" i="7"/>
  <c r="D55" i="7" s="1"/>
  <c r="E52" i="12"/>
  <c r="C55" i="12"/>
  <c r="E55" i="12" s="1"/>
  <c r="C52" i="10"/>
  <c r="B14" i="10"/>
  <c r="F25" i="9"/>
  <c r="E62" i="9"/>
  <c r="E62" i="6"/>
  <c r="F62" i="6" s="1"/>
  <c r="F58" i="6"/>
  <c r="E25" i="12"/>
  <c r="F25" i="12" s="1"/>
  <c r="E14" i="10"/>
  <c r="E14" i="12"/>
  <c r="E14" i="7"/>
  <c r="E25" i="6"/>
  <c r="F25" i="6" s="1"/>
  <c r="E25" i="5"/>
  <c r="F25" i="5" s="1"/>
  <c r="E14" i="5"/>
  <c r="D52" i="3"/>
  <c r="E14" i="3"/>
  <c r="C52" i="3"/>
  <c r="E62" i="10"/>
  <c r="F62" i="10" s="1"/>
  <c r="F58" i="9"/>
  <c r="E62" i="12"/>
  <c r="F62" i="12" s="1"/>
  <c r="F58" i="7"/>
  <c r="E62" i="5"/>
  <c r="F62" i="5" s="1"/>
  <c r="E62" i="3"/>
  <c r="F62" i="3" s="1"/>
  <c r="D55" i="4" l="1"/>
  <c r="D52" i="1"/>
  <c r="D56" i="1" s="1"/>
  <c r="B55" i="4"/>
  <c r="C55" i="4"/>
  <c r="E52" i="4"/>
  <c r="F52" i="4" s="1"/>
  <c r="B55" i="5"/>
  <c r="E55" i="5"/>
  <c r="E52" i="5"/>
  <c r="F52" i="5" s="1"/>
  <c r="B55" i="7"/>
  <c r="F52" i="7"/>
  <c r="C55" i="7"/>
  <c r="E55" i="7" s="1"/>
  <c r="F55" i="7" s="1"/>
  <c r="E52" i="10"/>
  <c r="C55" i="10"/>
  <c r="E55" i="10" s="1"/>
  <c r="F62" i="9"/>
  <c r="B55" i="1"/>
  <c r="D55" i="3"/>
  <c r="E52" i="3"/>
  <c r="F52" i="3" s="1"/>
  <c r="C55" i="3"/>
  <c r="D62" i="2"/>
  <c r="C62" i="2"/>
  <c r="E52" i="1" l="1"/>
  <c r="D55" i="1"/>
  <c r="E55" i="4"/>
  <c r="C55" i="1"/>
  <c r="F55" i="4"/>
  <c r="F55" i="5"/>
  <c r="E55" i="3"/>
  <c r="F55" i="3" s="1"/>
  <c r="C60" i="11"/>
  <c r="D60" i="11"/>
  <c r="E60" i="11"/>
  <c r="F60" i="11" l="1"/>
  <c r="C15" i="11"/>
  <c r="C16" i="11"/>
  <c r="C18" i="11"/>
  <c r="C20" i="11"/>
  <c r="C21" i="11"/>
  <c r="C22" i="11"/>
  <c r="C23" i="11"/>
  <c r="C24" i="11"/>
  <c r="E69" i="1"/>
  <c r="F56" i="2" l="1"/>
  <c r="F57" i="2"/>
  <c r="E61" i="2"/>
  <c r="E5" i="2"/>
  <c r="E7" i="2"/>
  <c r="E9" i="2"/>
  <c r="E11" i="2"/>
  <c r="E13" i="2"/>
  <c r="E15" i="2"/>
  <c r="F15" i="2" s="1"/>
  <c r="E16" i="2"/>
  <c r="F16" i="2" s="1"/>
  <c r="E18" i="2"/>
  <c r="F18" i="2" s="1"/>
  <c r="E20" i="2"/>
  <c r="F20" i="2" s="1"/>
  <c r="E21" i="2"/>
  <c r="F21" i="2" s="1"/>
  <c r="E22" i="2"/>
  <c r="F22" i="2" s="1"/>
  <c r="E23" i="2"/>
  <c r="F23" i="2" s="1"/>
  <c r="E24" i="2"/>
  <c r="F24" i="2" s="1"/>
  <c r="E26" i="2"/>
  <c r="F26" i="2" s="1"/>
  <c r="E27" i="2"/>
  <c r="F27" i="2" s="1"/>
  <c r="E29" i="2"/>
  <c r="F29" i="2" s="1"/>
  <c r="E31" i="2"/>
  <c r="F31" i="2" s="1"/>
  <c r="E33" i="2"/>
  <c r="F33" i="2" s="1"/>
  <c r="E35" i="2"/>
  <c r="F35" i="2" s="1"/>
  <c r="E37" i="2"/>
  <c r="F37" i="2" s="1"/>
  <c r="E39" i="2"/>
  <c r="F39" i="2" s="1"/>
  <c r="E41" i="2"/>
  <c r="F41" i="2" s="1"/>
  <c r="E43" i="2"/>
  <c r="F43" i="2" s="1"/>
  <c r="E45" i="2"/>
  <c r="F45" i="2" s="1"/>
  <c r="E47" i="2"/>
  <c r="F47" i="2" s="1"/>
  <c r="E49" i="2"/>
  <c r="F49" i="2" s="1"/>
  <c r="C17" i="11" l="1"/>
  <c r="C19" i="11"/>
  <c r="C25" i="11" l="1"/>
  <c r="C53" i="11" s="1"/>
  <c r="D62" i="11"/>
  <c r="E49" i="11" l="1"/>
  <c r="F49" i="11" s="1"/>
  <c r="E47" i="11"/>
  <c r="F47" i="11" s="1"/>
  <c r="E45" i="11"/>
  <c r="F45" i="11" s="1"/>
  <c r="E6" i="2" l="1"/>
  <c r="E10" i="2"/>
  <c r="E17" i="2"/>
  <c r="F17" i="2" s="1"/>
  <c r="E28" i="2"/>
  <c r="F28" i="2" s="1"/>
  <c r="E32" i="2"/>
  <c r="F32" i="2" s="1"/>
  <c r="E36" i="2"/>
  <c r="F36" i="2" s="1"/>
  <c r="E40" i="2"/>
  <c r="F40" i="2" s="1"/>
  <c r="E42" i="2"/>
  <c r="F42" i="2" s="1"/>
  <c r="E46" i="2"/>
  <c r="F46" i="2" s="1"/>
  <c r="E8" i="2"/>
  <c r="E12" i="2"/>
  <c r="E19" i="2"/>
  <c r="F19" i="2" s="1"/>
  <c r="E30" i="2"/>
  <c r="F30" i="2" s="1"/>
  <c r="E34" i="2"/>
  <c r="F34" i="2" s="1"/>
  <c r="E38" i="2"/>
  <c r="F38" i="2" s="1"/>
  <c r="E44" i="2"/>
  <c r="F44" i="2" s="1"/>
  <c r="E48" i="2"/>
  <c r="F48" i="2" s="1"/>
  <c r="E44" i="11"/>
  <c r="F44" i="11" s="1"/>
  <c r="C62" i="11"/>
  <c r="E48" i="11"/>
  <c r="F48" i="11" s="1"/>
  <c r="E46" i="11"/>
  <c r="F46" i="11" s="1"/>
  <c r="E62" i="11" l="1"/>
  <c r="E4" i="2"/>
  <c r="D25" i="2"/>
  <c r="D53" i="2" s="1"/>
  <c r="E58" i="2"/>
  <c r="E62" i="2" l="1"/>
  <c r="D25" i="1"/>
  <c r="D14" i="2"/>
  <c r="D52" i="2" s="1"/>
  <c r="C14" i="2"/>
  <c r="C25" i="2"/>
  <c r="C53" i="2" s="1"/>
  <c r="E53" i="2" s="1"/>
  <c r="F62" i="2" l="1"/>
  <c r="C14" i="1"/>
  <c r="C52" i="2"/>
  <c r="C25" i="1"/>
  <c r="E25" i="1" s="1"/>
  <c r="D14" i="1"/>
  <c r="E14" i="2"/>
  <c r="F14" i="2" s="1"/>
  <c r="E25" i="2"/>
  <c r="F25" i="2" s="1"/>
  <c r="E52" i="2" l="1"/>
  <c r="E62" i="1"/>
  <c r="F62" i="1" s="1"/>
  <c r="F52" i="1"/>
  <c r="E53" i="1" l="1"/>
  <c r="E56" i="1" s="1"/>
  <c r="E55" i="1"/>
  <c r="F55" i="1" s="1"/>
  <c r="E65" i="1"/>
  <c r="E67" i="1" l="1"/>
  <c r="E68" i="1"/>
  <c r="F78" i="1" l="1"/>
  <c r="E15" i="11" l="1"/>
  <c r="F15" i="11" s="1"/>
  <c r="E16" i="11"/>
  <c r="F16" i="11" s="1"/>
  <c r="E18" i="11"/>
  <c r="F18" i="11" s="1"/>
  <c r="E20" i="11"/>
  <c r="F20" i="11" s="1"/>
  <c r="E21" i="11"/>
  <c r="F21" i="11" s="1"/>
  <c r="E22" i="11"/>
  <c r="F22" i="11" s="1"/>
  <c r="E23" i="11"/>
  <c r="F23" i="11" s="1"/>
  <c r="E24" i="11"/>
  <c r="F24" i="11" s="1"/>
  <c r="E26" i="11"/>
  <c r="F26" i="11" s="1"/>
  <c r="E27" i="11"/>
  <c r="F27" i="11" s="1"/>
  <c r="E41" i="11"/>
  <c r="F41" i="11" s="1"/>
  <c r="E43" i="11"/>
  <c r="F43" i="11" s="1"/>
  <c r="E56" i="11"/>
  <c r="F56" i="11" s="1"/>
  <c r="E57" i="11"/>
  <c r="F57" i="11" s="1"/>
  <c r="D15" i="11"/>
  <c r="D16" i="11"/>
  <c r="D18" i="11"/>
  <c r="D20" i="11"/>
  <c r="D21" i="11"/>
  <c r="D22" i="11"/>
  <c r="D23" i="11"/>
  <c r="D24" i="11"/>
  <c r="C26" i="11"/>
  <c r="D26" i="11"/>
  <c r="C27" i="11"/>
  <c r="D27" i="11"/>
  <c r="C29" i="11"/>
  <c r="D29" i="11"/>
  <c r="C31" i="11"/>
  <c r="D31" i="11"/>
  <c r="C33" i="11"/>
  <c r="D33" i="11"/>
  <c r="C35" i="11"/>
  <c r="D35" i="11"/>
  <c r="C37" i="11"/>
  <c r="D37" i="11"/>
  <c r="C39" i="11"/>
  <c r="D39" i="11"/>
  <c r="C56" i="11"/>
  <c r="D56" i="11"/>
  <c r="C57" i="11"/>
  <c r="D57" i="11"/>
  <c r="C58" i="11"/>
  <c r="D58" i="11"/>
  <c r="C59" i="11"/>
  <c r="D59" i="11"/>
  <c r="C61" i="11"/>
  <c r="D61" i="11"/>
  <c r="C7" i="11"/>
  <c r="D7" i="11"/>
  <c r="C9" i="11"/>
  <c r="D9" i="11"/>
  <c r="C11" i="11"/>
  <c r="D11" i="11"/>
  <c r="E61" i="11" l="1"/>
  <c r="F61" i="11" s="1"/>
  <c r="E59" i="11"/>
  <c r="F59" i="11" s="1"/>
  <c r="E58" i="11" l="1"/>
  <c r="F58" i="11" s="1"/>
  <c r="F62" i="11" l="1"/>
  <c r="C5" i="11" l="1"/>
  <c r="D5" i="11"/>
  <c r="C13" i="11"/>
  <c r="D13" i="11"/>
  <c r="C38" i="11" l="1"/>
  <c r="C10" i="11"/>
  <c r="C32" i="11"/>
  <c r="C36" i="11"/>
  <c r="C40" i="11"/>
  <c r="C8" i="11"/>
  <c r="C12" i="11"/>
  <c r="C30" i="11"/>
  <c r="E66" i="1" l="1"/>
  <c r="E74" i="1" s="1"/>
  <c r="E78" i="1"/>
  <c r="D34" i="11" l="1"/>
  <c r="D17" i="11" l="1"/>
  <c r="D19" i="11"/>
  <c r="D4" i="11"/>
  <c r="D6" i="11"/>
  <c r="D28" i="11" l="1"/>
  <c r="D32" i="11"/>
  <c r="E19" i="11"/>
  <c r="F19" i="11" s="1"/>
  <c r="D36" i="11"/>
  <c r="C34" i="11"/>
  <c r="D8" i="11"/>
  <c r="E8" i="11"/>
  <c r="D38" i="11"/>
  <c r="D30" i="11"/>
  <c r="D54" i="11" l="1"/>
  <c r="E32" i="11"/>
  <c r="F32" i="11" s="1"/>
  <c r="E34" i="11"/>
  <c r="F34" i="11" s="1"/>
  <c r="E42" i="11"/>
  <c r="F42" i="11" s="1"/>
  <c r="E30" i="11"/>
  <c r="F30" i="11" s="1"/>
  <c r="D25" i="11"/>
  <c r="D53" i="11" s="1"/>
  <c r="E53" i="11" s="1"/>
  <c r="F53" i="11" s="1"/>
  <c r="E38" i="11"/>
  <c r="F38" i="11" s="1"/>
  <c r="E17" i="11"/>
  <c r="F17" i="11" s="1"/>
  <c r="E36" i="11"/>
  <c r="F36" i="11" s="1"/>
  <c r="E25" i="11" l="1"/>
  <c r="F25" i="11" s="1"/>
  <c r="D10" i="11" l="1"/>
  <c r="E10" i="11" s="1"/>
  <c r="D12" i="11"/>
  <c r="E12" i="11" s="1"/>
  <c r="D14" i="11" l="1"/>
  <c r="D52" i="11" s="1"/>
  <c r="D55" i="11" s="1"/>
  <c r="C28" i="11" l="1"/>
  <c r="C54" i="11" l="1"/>
  <c r="E54" i="11" s="1"/>
  <c r="F54" i="11" s="1"/>
  <c r="E50" i="11"/>
  <c r="F50" i="11" s="1"/>
  <c r="C4" i="11"/>
  <c r="E4" i="11"/>
  <c r="E6" i="11" l="1"/>
  <c r="C6" i="11"/>
  <c r="C14" i="11" l="1"/>
  <c r="C52" i="11" s="1"/>
  <c r="E52" i="11" l="1"/>
  <c r="F52" i="11" s="1"/>
  <c r="C55" i="11"/>
  <c r="E55" i="11" s="1"/>
  <c r="F55" i="11" s="1"/>
  <c r="E14" i="11"/>
  <c r="F14" i="11" s="1"/>
  <c r="C77" i="1" l="1"/>
  <c r="C79" i="1" s="1"/>
  <c r="E28" i="11" l="1"/>
  <c r="F28" i="11" s="1"/>
  <c r="E31" i="11"/>
  <c r="F31" i="11" s="1"/>
  <c r="E29" i="11"/>
  <c r="F29" i="11" s="1"/>
  <c r="E33" i="11"/>
  <c r="F33" i="11" s="1"/>
  <c r="E35" i="11"/>
  <c r="F35" i="11" s="1"/>
  <c r="E37" i="11"/>
  <c r="F37" i="11" s="1"/>
  <c r="E39" i="11"/>
  <c r="F39" i="11" s="1"/>
  <c r="E40" i="11"/>
  <c r="F40" i="11" s="1"/>
  <c r="D77" i="1" l="1"/>
  <c r="D79" i="1" s="1"/>
  <c r="E77" i="1" l="1"/>
  <c r="E79" i="1" s="1"/>
  <c r="B52" i="10"/>
  <c r="B55" i="10" l="1"/>
  <c r="B14" i="12"/>
  <c r="B14" i="1" s="1"/>
  <c r="B52" i="12" l="1"/>
  <c r="F77" i="1"/>
  <c r="F79" i="1" s="1"/>
  <c r="F55" i="10"/>
  <c r="B55" i="12" l="1"/>
  <c r="F52" i="12"/>
  <c r="F53" i="1" l="1"/>
  <c r="F56" i="1" s="1"/>
  <c r="F55" i="12"/>
</calcChain>
</file>

<file path=xl/sharedStrings.xml><?xml version="1.0" encoding="utf-8"?>
<sst xmlns="http://schemas.openxmlformats.org/spreadsheetml/2006/main" count="539" uniqueCount="72">
  <si>
    <t>Microforms</t>
  </si>
  <si>
    <t>Serial Vols.</t>
  </si>
  <si>
    <t>TOTAL</t>
  </si>
  <si>
    <t>Other</t>
  </si>
  <si>
    <t>Rauner</t>
  </si>
  <si>
    <t>Slides</t>
  </si>
  <si>
    <t>Paddock</t>
  </si>
  <si>
    <t>Kresge</t>
  </si>
  <si>
    <t>Dana</t>
  </si>
  <si>
    <t>Govt docs</t>
  </si>
  <si>
    <t>Printed Material</t>
  </si>
  <si>
    <t>CD-Roms</t>
  </si>
  <si>
    <t>Sound Rec.</t>
  </si>
  <si>
    <t>Motion Picture/Film</t>
  </si>
  <si>
    <t>Photographs</t>
  </si>
  <si>
    <t>Cook</t>
  </si>
  <si>
    <t>Feldberg</t>
  </si>
  <si>
    <t>Sherman</t>
  </si>
  <si>
    <t>Film</t>
  </si>
  <si>
    <t>Fiche</t>
  </si>
  <si>
    <t>Holdings</t>
  </si>
  <si>
    <t>Added</t>
  </si>
  <si>
    <t>Discarded</t>
  </si>
  <si>
    <t>Manuscripts (linear feet)</t>
  </si>
  <si>
    <t>Serials (printed)</t>
  </si>
  <si>
    <t>Serials (microform)</t>
  </si>
  <si>
    <t>Biomedical</t>
  </si>
  <si>
    <t>Dana &amp; Matthews-Fuller</t>
  </si>
  <si>
    <t>Net</t>
  </si>
  <si>
    <t xml:space="preserve">Card </t>
  </si>
  <si>
    <t xml:space="preserve">Print </t>
  </si>
  <si>
    <r>
      <rPr>
        <b/>
        <sz val="10"/>
        <rFont val="Arial"/>
        <family val="2"/>
      </rPr>
      <t>TOTAL</t>
    </r>
    <r>
      <rPr>
        <sz val="10"/>
        <rFont val="Arial"/>
        <family val="2"/>
      </rPr>
      <t xml:space="preserve"> Microforms</t>
    </r>
  </si>
  <si>
    <t>Serials (electronic)</t>
  </si>
  <si>
    <t>Serials (other non-print)</t>
  </si>
  <si>
    <t>Matthews-Fuller Health Sciences</t>
  </si>
  <si>
    <t>DVD-ROM/Diskettes</t>
  </si>
  <si>
    <t>Maps-Including Mon class. as Atlases</t>
  </si>
  <si>
    <t>Maps-Including Mon class. as Atlases-Including Mon class. as Atlases</t>
  </si>
  <si>
    <t>Storage Serials</t>
  </si>
  <si>
    <t>Streaming Audio</t>
  </si>
  <si>
    <t>Streaming Video</t>
  </si>
  <si>
    <t xml:space="preserve">  Board Games</t>
  </si>
  <si>
    <t xml:space="preserve">  Video Games</t>
  </si>
  <si>
    <t>FY17</t>
  </si>
  <si>
    <t>GRAND TOTAL</t>
  </si>
  <si>
    <t>Baker-Berry</t>
  </si>
  <si>
    <t>All libraries FY18</t>
  </si>
  <si>
    <t>FY18</t>
  </si>
  <si>
    <t>Manuscript finding aids</t>
  </si>
  <si>
    <t>Manuscript/Text digital projects</t>
  </si>
  <si>
    <t>Research Databases/webpages</t>
  </si>
  <si>
    <t>E-resources</t>
  </si>
  <si>
    <t xml:space="preserve">Electronic image </t>
  </si>
  <si>
    <t>Print Monographs</t>
  </si>
  <si>
    <t>Storage Print Monographs</t>
  </si>
  <si>
    <t>Manuscripts (#)</t>
  </si>
  <si>
    <t>TOTAL Print Volumes</t>
  </si>
  <si>
    <t>Other Physical Formats</t>
  </si>
  <si>
    <t>TOTAL Other Physical Formats</t>
  </si>
  <si>
    <t>Cumulative Other Physical Formats</t>
  </si>
  <si>
    <t>Total Print Volumes</t>
  </si>
  <si>
    <t xml:space="preserve">Total Microforms </t>
  </si>
  <si>
    <t>Current Serial Subscriptions</t>
  </si>
  <si>
    <t>Print Volumes</t>
  </si>
  <si>
    <t>Journals</t>
  </si>
  <si>
    <t>Books</t>
  </si>
  <si>
    <t>Audiobooks</t>
  </si>
  <si>
    <t>Electronic Books</t>
  </si>
  <si>
    <t>Print Volumes &amp; Electronic Books</t>
  </si>
  <si>
    <t>Video/DVD</t>
  </si>
  <si>
    <t>COUNTED OLD WAY, DID NOT USE ITEM RECORDS</t>
  </si>
  <si>
    <t>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</si>
</sst>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_);[Red]\(0\)"/>
  </numFmts>
  <fonts count="25">
    <font>
      <sz val="9"/>
      <name val="Geneva"/>
    </font>
    <font>
      <sz val="11"/>
      <color theme="1"/>
      <name val="Calibri"/>
      <family val="2"/>
      <scheme val="minor"/>
    </font>
    <font>
      <sz val="9"/>
      <name val="Geneva"/>
      <family val="2"/>
    </font>
    <font>
      <sz val="8"/>
      <name val="Geneva"/>
      <family val="2"/>
    </font>
    <font>
      <b/>
      <sz val="10"/>
      <name val="Arial"/>
      <family val="2"/>
    </font>
    <font>
      <sz val="10"/>
      <name val="Arial"/>
      <family val="2"/>
    </font>
    <font>
      <b/>
      <i/>
      <sz val="10"/>
      <name val="Arial"/>
      <family val="2"/>
    </font>
    <font>
      <sz val="10"/>
      <name val="Geneva"/>
      <family val="2"/>
    </font>
    <font>
      <b/>
      <sz val="10"/>
      <name val="Geneva"/>
      <family val="2"/>
    </font>
    <font>
      <sz val="10"/>
      <name val="Helv"/>
    </font>
    <font>
      <i/>
      <sz val="10"/>
      <name val="Arial"/>
      <family val="2"/>
    </font>
    <font>
      <b/>
      <sz val="10"/>
      <color theme="6" tint="-0.249977111117893"/>
      <name val="Arial"/>
      <family val="2"/>
    </font>
    <font>
      <sz val="10"/>
      <color theme="6" tint="-0.249977111117893"/>
      <name val="Arial"/>
      <family val="2"/>
    </font>
    <font>
      <b/>
      <sz val="10"/>
      <color rgb="FFFF0000"/>
      <name val="Arial"/>
      <family val="2"/>
    </font>
    <font>
      <sz val="10"/>
      <color rgb="FFFF0000"/>
      <name val="Arial"/>
      <family val="2"/>
    </font>
    <font>
      <sz val="10"/>
      <color rgb="FFFF0000"/>
      <name val="Geneva"/>
      <family val="2"/>
    </font>
    <font>
      <sz val="9"/>
      <color rgb="FFFF0000"/>
      <name val="Arial"/>
      <family val="2"/>
    </font>
    <font>
      <b/>
      <sz val="9"/>
      <name val="Arial"/>
      <family val="2"/>
    </font>
    <font>
      <sz val="10"/>
      <color theme="6" tint="-0.499984740745262"/>
      <name val="Arial"/>
      <family val="2"/>
    </font>
    <font>
      <sz val="9"/>
      <name val="Arial"/>
      <family val="2"/>
    </font>
    <font>
      <sz val="9"/>
      <name val="Geneva"/>
    </font>
    <font>
      <b/>
      <sz val="10"/>
      <color rgb="FF006600"/>
      <name val="Arial"/>
      <family val="2"/>
    </font>
    <font>
      <sz val="10"/>
      <color rgb="FF006600"/>
      <name val="Arial"/>
      <family val="2"/>
    </font>
    <font>
      <sz val="10"/>
      <color rgb="FF006600"/>
      <name val="Geneva"/>
      <family val="2"/>
    </font>
    <font>
      <sz val="12"/>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20"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45">
    <xf numFmtId="0" fontId="0" fillId="0" borderId="0" xfId="0"/>
    <xf numFmtId="0" fontId="5" fillId="0" borderId="0" xfId="0" applyFont="1" applyFill="1" applyBorder="1"/>
    <xf numFmtId="0" fontId="4" fillId="0" borderId="0" xfId="0" applyFont="1" applyFill="1" applyBorder="1"/>
    <xf numFmtId="0" fontId="5" fillId="0" borderId="0" xfId="0" applyFont="1" applyFill="1"/>
    <xf numFmtId="0" fontId="4" fillId="0" borderId="0" xfId="0" applyNumberFormat="1" applyFont="1" applyFill="1" applyBorder="1"/>
    <xf numFmtId="3" fontId="5" fillId="0" borderId="0" xfId="0" applyNumberFormat="1" applyFont="1" applyFill="1" applyBorder="1"/>
    <xf numFmtId="0" fontId="4" fillId="0" borderId="0" xfId="0" applyFont="1" applyFill="1" applyBorder="1" applyAlignment="1"/>
    <xf numFmtId="0" fontId="5" fillId="0" borderId="0" xfId="0" applyFont="1" applyFill="1" applyBorder="1" applyAlignment="1"/>
    <xf numFmtId="0" fontId="6" fillId="0" borderId="0" xfId="0" applyFont="1" applyFill="1" applyBorder="1" applyAlignment="1"/>
    <xf numFmtId="17" fontId="4" fillId="0" borderId="0" xfId="0" applyNumberFormat="1" applyFont="1" applyFill="1" applyBorder="1"/>
    <xf numFmtId="3" fontId="4" fillId="0" borderId="0" xfId="0" applyNumberFormat="1" applyFont="1" applyFill="1" applyBorder="1"/>
    <xf numFmtId="3" fontId="7" fillId="0" borderId="0" xfId="1" applyNumberFormat="1" applyFont="1" applyBorder="1"/>
    <xf numFmtId="3" fontId="5" fillId="0" borderId="0" xfId="1" applyNumberFormat="1" applyFont="1" applyFill="1" applyBorder="1"/>
    <xf numFmtId="3" fontId="5" fillId="0" borderId="0" xfId="1" applyNumberFormat="1" applyFont="1" applyFill="1"/>
    <xf numFmtId="3" fontId="5" fillId="0" borderId="0" xfId="0" applyNumberFormat="1" applyFont="1" applyFill="1" applyBorder="1" applyAlignment="1"/>
    <xf numFmtId="3" fontId="5" fillId="0" borderId="0" xfId="1" applyNumberFormat="1" applyFont="1" applyFill="1" applyBorder="1" applyAlignment="1"/>
    <xf numFmtId="3" fontId="5" fillId="0" borderId="0" xfId="0" applyNumberFormat="1" applyFont="1" applyFill="1"/>
    <xf numFmtId="17" fontId="5" fillId="0" borderId="0" xfId="0" applyNumberFormat="1" applyFont="1" applyFill="1"/>
    <xf numFmtId="0" fontId="7" fillId="0" borderId="0" xfId="0" applyFont="1" applyFill="1" applyBorder="1"/>
    <xf numFmtId="43" fontId="4" fillId="0" borderId="0" xfId="1" applyFont="1" applyFill="1" applyBorder="1"/>
    <xf numFmtId="3" fontId="7" fillId="0" borderId="0" xfId="0" applyNumberFormat="1" applyFont="1" applyFill="1" applyBorder="1"/>
    <xf numFmtId="0" fontId="7" fillId="0" borderId="0" xfId="0" applyNumberFormat="1" applyFont="1" applyFill="1" applyBorder="1"/>
    <xf numFmtId="43" fontId="5" fillId="0" borderId="0" xfId="1" applyFont="1" applyFill="1"/>
    <xf numFmtId="0" fontId="5" fillId="0" borderId="0" xfId="0" applyFont="1" applyBorder="1"/>
    <xf numFmtId="0" fontId="5" fillId="0" borderId="0" xfId="0" applyNumberFormat="1" applyFont="1" applyFill="1" applyBorder="1"/>
    <xf numFmtId="37" fontId="4" fillId="0" borderId="0" xfId="1" applyNumberFormat="1" applyFont="1" applyFill="1" applyBorder="1" applyAlignment="1">
      <alignment horizontal="center" vertical="center"/>
    </xf>
    <xf numFmtId="37" fontId="5" fillId="0" borderId="0" xfId="1" applyNumberFormat="1" applyFont="1" applyFill="1" applyBorder="1"/>
    <xf numFmtId="37" fontId="4" fillId="0" borderId="0" xfId="0" applyNumberFormat="1" applyFont="1" applyFill="1" applyBorder="1"/>
    <xf numFmtId="37" fontId="4" fillId="0" borderId="0" xfId="0" applyNumberFormat="1" applyFont="1" applyFill="1" applyBorder="1" applyAlignment="1">
      <alignment horizontal="center" vertical="center"/>
    </xf>
    <xf numFmtId="164" fontId="5" fillId="0" borderId="0" xfId="1" applyNumberFormat="1" applyFont="1" applyFill="1" applyBorder="1" applyAlignment="1"/>
    <xf numFmtId="0" fontId="5" fillId="0" borderId="0" xfId="0" applyFont="1" applyFill="1" applyAlignment="1"/>
    <xf numFmtId="165" fontId="4" fillId="0" borderId="0" xfId="0" applyNumberFormat="1" applyFont="1" applyFill="1"/>
    <xf numFmtId="0" fontId="8" fillId="0" borderId="0" xfId="0" applyFont="1" applyFill="1" applyBorder="1"/>
    <xf numFmtId="3" fontId="9" fillId="0" borderId="0" xfId="0" applyNumberFormat="1" applyFont="1" applyFill="1" applyBorder="1"/>
    <xf numFmtId="0" fontId="7" fillId="0" borderId="0" xfId="0" applyFont="1" applyFill="1"/>
    <xf numFmtId="0" fontId="8" fillId="0" borderId="0" xfId="0" applyFont="1" applyFill="1"/>
    <xf numFmtId="0" fontId="5" fillId="0" borderId="0" xfId="0" applyNumberFormat="1" applyFont="1" applyFill="1" applyBorder="1" applyAlignment="1"/>
    <xf numFmtId="0" fontId="4" fillId="0" borderId="0" xfId="0" applyNumberFormat="1" applyFont="1" applyBorder="1"/>
    <xf numFmtId="0" fontId="5" fillId="0" borderId="0" xfId="0" applyNumberFormat="1" applyFont="1" applyBorder="1"/>
    <xf numFmtId="164" fontId="5" fillId="0" borderId="0" xfId="1" applyNumberFormat="1" applyFont="1" applyBorder="1"/>
    <xf numFmtId="0" fontId="4" fillId="0" borderId="0" xfId="0" applyFont="1"/>
    <xf numFmtId="0" fontId="5" fillId="0" borderId="0" xfId="0" applyFont="1"/>
    <xf numFmtId="1" fontId="5" fillId="0" borderId="0" xfId="0" applyNumberFormat="1" applyFont="1" applyFill="1"/>
    <xf numFmtId="41" fontId="11" fillId="0" borderId="0" xfId="2" applyNumberFormat="1" applyFont="1" applyFill="1" applyBorder="1"/>
    <xf numFmtId="41" fontId="12" fillId="0" borderId="0" xfId="2" applyNumberFormat="1" applyFont="1" applyFill="1" applyBorder="1"/>
    <xf numFmtId="41" fontId="12" fillId="0" borderId="0" xfId="2" applyNumberFormat="1" applyFont="1" applyFill="1"/>
    <xf numFmtId="41" fontId="13" fillId="0" borderId="0" xfId="2" applyNumberFormat="1" applyFont="1" applyFill="1" applyBorder="1"/>
    <xf numFmtId="41" fontId="14" fillId="0" borderId="0" xfId="2" applyNumberFormat="1" applyFont="1" applyFill="1"/>
    <xf numFmtId="0" fontId="5" fillId="0" borderId="0" xfId="0" applyFont="1" applyFill="1" applyBorder="1" applyAlignment="1">
      <alignment horizontal="left" indent="1"/>
    </xf>
    <xf numFmtId="0" fontId="7" fillId="0" borderId="0" xfId="0" applyFont="1" applyBorder="1" applyAlignment="1">
      <alignment horizontal="left" indent="1"/>
    </xf>
    <xf numFmtId="164" fontId="7" fillId="0" borderId="0" xfId="1" applyNumberFormat="1" applyFont="1" applyBorder="1"/>
    <xf numFmtId="166" fontId="5" fillId="0" borderId="0" xfId="0" applyNumberFormat="1" applyFont="1" applyFill="1"/>
    <xf numFmtId="166" fontId="4" fillId="0" borderId="0" xfId="0" applyNumberFormat="1" applyFont="1" applyFill="1" applyBorder="1"/>
    <xf numFmtId="166" fontId="5" fillId="0" borderId="0" xfId="0" applyNumberFormat="1" applyFont="1" applyFill="1" applyBorder="1"/>
    <xf numFmtId="166" fontId="7" fillId="0" borderId="0" xfId="0" applyNumberFormat="1" applyFont="1"/>
    <xf numFmtId="166" fontId="5" fillId="0" borderId="0" xfId="0" applyNumberFormat="1" applyFont="1" applyFill="1" applyBorder="1" applyAlignment="1">
      <alignment horizontal="left" indent="1"/>
    </xf>
    <xf numFmtId="166" fontId="5" fillId="0" borderId="0" xfId="1" applyNumberFormat="1" applyFont="1" applyFill="1" applyBorder="1"/>
    <xf numFmtId="166" fontId="7" fillId="0" borderId="0" xfId="0" applyNumberFormat="1" applyFont="1" applyFill="1" applyBorder="1"/>
    <xf numFmtId="166" fontId="7" fillId="0" borderId="0" xfId="1" applyNumberFormat="1" applyFont="1" applyBorder="1"/>
    <xf numFmtId="166" fontId="7" fillId="0" borderId="0" xfId="0" applyNumberFormat="1" applyFont="1" applyBorder="1" applyAlignment="1">
      <alignment horizontal="left" indent="1"/>
    </xf>
    <xf numFmtId="166" fontId="10" fillId="0" borderId="0" xfId="0" applyNumberFormat="1" applyFont="1" applyFill="1" applyBorder="1"/>
    <xf numFmtId="166" fontId="5" fillId="0" borderId="0" xfId="0" applyNumberFormat="1" applyFont="1" applyFill="1" applyBorder="1" applyAlignment="1"/>
    <xf numFmtId="166" fontId="4" fillId="0" borderId="0" xfId="0" applyNumberFormat="1" applyFont="1" applyFill="1" applyBorder="1" applyAlignment="1"/>
    <xf numFmtId="166" fontId="5" fillId="0" borderId="0" xfId="1" applyNumberFormat="1" applyFont="1" applyFill="1" applyBorder="1" applyAlignment="1"/>
    <xf numFmtId="166" fontId="6" fillId="0" borderId="0" xfId="0" applyNumberFormat="1" applyFont="1" applyFill="1" applyBorder="1" applyAlignment="1"/>
    <xf numFmtId="166" fontId="5" fillId="0" borderId="0" xfId="1" applyNumberFormat="1" applyFont="1" applyFill="1"/>
    <xf numFmtId="166" fontId="4" fillId="0" borderId="0" xfId="0" applyNumberFormat="1" applyFont="1" applyBorder="1"/>
    <xf numFmtId="166" fontId="5" fillId="0" borderId="0" xfId="0" applyNumberFormat="1" applyFont="1" applyBorder="1"/>
    <xf numFmtId="164" fontId="4" fillId="0" borderId="0" xfId="1" applyNumberFormat="1" applyFont="1" applyFill="1" applyBorder="1" applyAlignment="1">
      <alignment horizontal="center" vertical="center"/>
    </xf>
    <xf numFmtId="164" fontId="13" fillId="0" borderId="0" xfId="1" applyNumberFormat="1" applyFont="1" applyFill="1" applyBorder="1" applyAlignment="1">
      <alignment horizontal="center" vertical="center"/>
    </xf>
    <xf numFmtId="164" fontId="4" fillId="0" borderId="0" xfId="1" applyNumberFormat="1" applyFont="1" applyFill="1" applyAlignment="1">
      <alignment horizontal="center"/>
    </xf>
    <xf numFmtId="164" fontId="4" fillId="0" borderId="0" xfId="1" applyNumberFormat="1" applyFont="1" applyFill="1" applyBorder="1"/>
    <xf numFmtId="164" fontId="13" fillId="0" borderId="0" xfId="1" applyNumberFormat="1" applyFont="1" applyFill="1" applyBorder="1"/>
    <xf numFmtId="164" fontId="5" fillId="0" borderId="0" xfId="1" applyNumberFormat="1" applyFont="1" applyFill="1" applyBorder="1"/>
    <xf numFmtId="164" fontId="14" fillId="0" borderId="0" xfId="1" applyNumberFormat="1" applyFont="1" applyFill="1" applyBorder="1"/>
    <xf numFmtId="164" fontId="12" fillId="0" borderId="0" xfId="1" applyNumberFormat="1" applyFont="1" applyFill="1" applyBorder="1"/>
    <xf numFmtId="164" fontId="5" fillId="0" borderId="0" xfId="1" applyNumberFormat="1" applyFont="1" applyFill="1"/>
    <xf numFmtId="164" fontId="14" fillId="0" borderId="0" xfId="1" applyNumberFormat="1" applyFont="1" applyFill="1"/>
    <xf numFmtId="164" fontId="15" fillId="0" borderId="0" xfId="1" applyNumberFormat="1" applyFont="1" applyBorder="1"/>
    <xf numFmtId="3" fontId="14" fillId="0" borderId="0" xfId="1" applyNumberFormat="1" applyFont="1" applyFill="1" applyBorder="1"/>
    <xf numFmtId="164" fontId="16" fillId="0" borderId="0" xfId="1" applyNumberFormat="1" applyFont="1" applyFill="1" applyBorder="1"/>
    <xf numFmtId="0" fontId="17" fillId="0" borderId="0" xfId="0" applyFont="1" applyFill="1" applyBorder="1" applyAlignment="1"/>
    <xf numFmtId="0" fontId="7" fillId="0" borderId="0" xfId="0" applyFont="1" applyBorder="1"/>
    <xf numFmtId="1" fontId="4" fillId="0" borderId="0" xfId="0" applyNumberFormat="1" applyFont="1" applyFill="1" applyBorder="1"/>
    <xf numFmtId="164" fontId="0" fillId="0" borderId="0" xfId="1" applyNumberFormat="1" applyFont="1" applyFill="1" applyBorder="1"/>
    <xf numFmtId="164" fontId="18" fillId="0" borderId="0" xfId="1" applyNumberFormat="1" applyFont="1" applyFill="1"/>
    <xf numFmtId="41" fontId="18" fillId="0" borderId="0" xfId="2" applyNumberFormat="1" applyFont="1" applyFill="1"/>
    <xf numFmtId="37" fontId="14" fillId="0" borderId="0" xfId="1" applyNumberFormat="1" applyFont="1" applyFill="1"/>
    <xf numFmtId="164" fontId="18" fillId="0" borderId="0" xfId="1" applyNumberFormat="1" applyFont="1" applyFill="1" applyBorder="1"/>
    <xf numFmtId="3" fontId="12" fillId="0" borderId="0" xfId="1" applyNumberFormat="1" applyFont="1" applyFill="1" applyBorder="1"/>
    <xf numFmtId="3" fontId="19" fillId="0" borderId="0" xfId="0" applyNumberFormat="1" applyFont="1" applyFill="1" applyBorder="1"/>
    <xf numFmtId="38" fontId="5" fillId="0" borderId="0" xfId="1" applyNumberFormat="1" applyFont="1" applyFill="1" applyBorder="1"/>
    <xf numFmtId="164" fontId="14" fillId="0" borderId="0" xfId="1" applyNumberFormat="1" applyFont="1" applyFill="1" applyBorder="1" applyAlignment="1"/>
    <xf numFmtId="37" fontId="5" fillId="0" borderId="0" xfId="3" applyNumberFormat="1" applyFont="1" applyFill="1" applyBorder="1"/>
    <xf numFmtId="0" fontId="5" fillId="0" borderId="0" xfId="3" applyFont="1" applyFill="1"/>
    <xf numFmtId="37" fontId="5" fillId="0" borderId="0" xfId="3" applyNumberFormat="1" applyFont="1" applyFill="1" applyBorder="1" applyAlignment="1"/>
    <xf numFmtId="37" fontId="5" fillId="0" borderId="0" xfId="3" applyNumberFormat="1" applyFont="1" applyFill="1"/>
    <xf numFmtId="0" fontId="5" fillId="0" borderId="0" xfId="3" applyNumberFormat="1" applyFont="1" applyBorder="1"/>
    <xf numFmtId="0" fontId="7" fillId="0" borderId="0" xfId="3" applyFont="1" applyBorder="1"/>
    <xf numFmtId="166" fontId="5" fillId="0" borderId="0" xfId="3" applyNumberFormat="1" applyFont="1" applyBorder="1"/>
    <xf numFmtId="164" fontId="5" fillId="0" borderId="0" xfId="4" applyNumberFormat="1" applyFont="1" applyFill="1" applyBorder="1"/>
    <xf numFmtId="0" fontId="4" fillId="0" borderId="0" xfId="3" applyNumberFormat="1" applyFont="1" applyBorder="1"/>
    <xf numFmtId="0" fontId="4" fillId="0" borderId="0" xfId="3" applyFont="1" applyFill="1" applyBorder="1" applyAlignment="1"/>
    <xf numFmtId="166" fontId="6" fillId="0" borderId="0" xfId="3" applyNumberFormat="1" applyFont="1" applyFill="1" applyBorder="1" applyAlignment="1"/>
    <xf numFmtId="0" fontId="5" fillId="0" borderId="0" xfId="3" applyFont="1" applyFill="1" applyBorder="1" applyAlignment="1"/>
    <xf numFmtId="166" fontId="5" fillId="0" borderId="0" xfId="3" applyNumberFormat="1" applyFont="1" applyFill="1" applyBorder="1" applyAlignment="1"/>
    <xf numFmtId="3" fontId="5" fillId="0" borderId="0" xfId="3" applyNumberFormat="1" applyFont="1" applyFill="1" applyBorder="1" applyAlignment="1"/>
    <xf numFmtId="0" fontId="5" fillId="0" borderId="0" xfId="3" applyFont="1" applyFill="1" applyBorder="1" applyAlignment="1">
      <alignment horizontal="left" indent="1"/>
    </xf>
    <xf numFmtId="3" fontId="5" fillId="0" borderId="0" xfId="3" applyNumberFormat="1" applyFont="1" applyFill="1" applyBorder="1"/>
    <xf numFmtId="0" fontId="4" fillId="0" borderId="0" xfId="3" applyFont="1" applyFill="1" applyBorder="1"/>
    <xf numFmtId="3" fontId="7" fillId="0" borderId="0" xfId="4" applyNumberFormat="1" applyFont="1" applyBorder="1"/>
    <xf numFmtId="0" fontId="5" fillId="0" borderId="0" xfId="3" applyFont="1" applyFill="1" applyBorder="1"/>
    <xf numFmtId="0" fontId="7" fillId="0" borderId="0" xfId="3" applyFont="1" applyBorder="1" applyAlignment="1">
      <alignment horizontal="left" indent="1"/>
    </xf>
    <xf numFmtId="166" fontId="5" fillId="0" borderId="0" xfId="3" applyNumberFormat="1" applyFont="1" applyFill="1"/>
    <xf numFmtId="166" fontId="7" fillId="0" borderId="0" xfId="3" applyNumberFormat="1" applyFont="1"/>
    <xf numFmtId="166" fontId="5" fillId="0" borderId="0" xfId="4" applyNumberFormat="1" applyFont="1" applyFill="1" applyBorder="1"/>
    <xf numFmtId="166" fontId="5" fillId="0" borderId="0" xfId="3" applyNumberFormat="1" applyFont="1" applyFill="1" applyBorder="1"/>
    <xf numFmtId="166" fontId="7" fillId="0" borderId="0" xfId="3" applyNumberFormat="1" applyFont="1" applyFill="1" applyBorder="1"/>
    <xf numFmtId="0" fontId="7" fillId="0" borderId="0" xfId="3" applyFont="1" applyFill="1"/>
    <xf numFmtId="37" fontId="4" fillId="0" borderId="0" xfId="3" applyNumberFormat="1" applyFont="1" applyFill="1" applyBorder="1"/>
    <xf numFmtId="0" fontId="4" fillId="0" borderId="0" xfId="3" applyNumberFormat="1" applyFont="1" applyFill="1" applyBorder="1"/>
    <xf numFmtId="165" fontId="4" fillId="0" borderId="0" xfId="3" applyNumberFormat="1" applyFont="1" applyFill="1"/>
    <xf numFmtId="37" fontId="4" fillId="0" borderId="0" xfId="4" applyNumberFormat="1" applyFont="1" applyFill="1" applyBorder="1" applyAlignment="1">
      <alignment horizontal="center" vertical="center"/>
    </xf>
    <xf numFmtId="164" fontId="13" fillId="0" borderId="0" xfId="1" applyNumberFormat="1" applyFont="1" applyFill="1" applyAlignment="1">
      <alignment horizontal="center"/>
    </xf>
    <xf numFmtId="166" fontId="7" fillId="0" borderId="0" xfId="0" applyNumberFormat="1" applyFont="1" applyBorder="1"/>
    <xf numFmtId="164" fontId="5" fillId="0" borderId="0" xfId="0" applyNumberFormat="1" applyFont="1" applyFill="1"/>
    <xf numFmtId="164" fontId="7" fillId="0" borderId="0" xfId="0" applyNumberFormat="1" applyFont="1" applyFill="1" applyBorder="1"/>
    <xf numFmtId="37" fontId="7" fillId="0" borderId="0" xfId="0" applyNumberFormat="1" applyFont="1" applyFill="1" applyBorder="1"/>
    <xf numFmtId="43" fontId="4" fillId="0" borderId="0" xfId="1" applyFont="1" applyFill="1" applyBorder="1" applyAlignment="1">
      <alignment horizontal="center" vertical="center"/>
    </xf>
    <xf numFmtId="38" fontId="5" fillId="0" borderId="0" xfId="0" applyNumberFormat="1" applyFont="1" applyFill="1" applyBorder="1"/>
    <xf numFmtId="0" fontId="5" fillId="0" borderId="0" xfId="0" applyFont="1" applyFill="1" applyBorder="1" applyAlignment="1">
      <alignment horizontal="left"/>
    </xf>
    <xf numFmtId="164" fontId="21" fillId="0" borderId="0" xfId="1" applyNumberFormat="1" applyFont="1" applyFill="1" applyBorder="1" applyAlignment="1">
      <alignment horizontal="center" vertical="center"/>
    </xf>
    <xf numFmtId="164" fontId="21" fillId="0" borderId="0" xfId="1" applyNumberFormat="1" applyFont="1" applyFill="1" applyAlignment="1">
      <alignment horizontal="center"/>
    </xf>
    <xf numFmtId="164" fontId="21" fillId="0" borderId="0" xfId="1" applyNumberFormat="1" applyFont="1" applyFill="1" applyBorder="1"/>
    <xf numFmtId="164" fontId="22" fillId="0" borderId="0" xfId="1" applyNumberFormat="1" applyFont="1" applyFill="1" applyBorder="1"/>
    <xf numFmtId="164" fontId="23" fillId="0" borderId="0" xfId="1" applyNumberFormat="1" applyFont="1" applyBorder="1"/>
    <xf numFmtId="164" fontId="22" fillId="0" borderId="0" xfId="1" applyNumberFormat="1" applyFont="1" applyFill="1"/>
    <xf numFmtId="1" fontId="5" fillId="0" borderId="0" xfId="1" applyNumberFormat="1" applyFont="1" applyBorder="1"/>
    <xf numFmtId="0" fontId="4" fillId="0" borderId="0" xfId="0" applyFont="1" applyBorder="1"/>
    <xf numFmtId="164" fontId="14" fillId="0" borderId="0" xfId="1" applyNumberFormat="1" applyFont="1" applyBorder="1"/>
    <xf numFmtId="0" fontId="5" fillId="0" borderId="0" xfId="0" applyFont="1" applyBorder="1" applyAlignment="1">
      <alignment horizontal="left" indent="1"/>
    </xf>
    <xf numFmtId="164" fontId="22" fillId="0" borderId="0" xfId="1" applyNumberFormat="1" applyFont="1" applyBorder="1"/>
    <xf numFmtId="0" fontId="5" fillId="0" borderId="0" xfId="0" applyFont="1" applyAlignment="1">
      <alignment vertical="center"/>
    </xf>
    <xf numFmtId="0" fontId="5" fillId="2" borderId="0" xfId="0" applyFont="1" applyFill="1" applyAlignment="1"/>
    <xf numFmtId="0" fontId="24" fillId="0" borderId="0" xfId="0" applyFont="1" applyAlignment="1">
      <alignment vertical="center"/>
    </xf>
  </cellXfs>
  <cellStyles count="7">
    <cellStyle name="Comma" xfId="1" builtinId="3"/>
    <cellStyle name="Comma 2" xfId="4"/>
    <cellStyle name="Comma 3" xfId="6"/>
    <cellStyle name="Currency" xfId="2" builtinId="4"/>
    <cellStyle name="Normal" xfId="0" builtinId="0"/>
    <cellStyle name="Normal 2" xfId="3"/>
    <cellStyle name="Normal 3" xfId="5"/>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502920</xdr:colOff>
      <xdr:row>3</xdr:row>
      <xdr:rowOff>114300</xdr:rowOff>
    </xdr:from>
    <xdr:ext cx="4853940" cy="3364639"/>
    <xdr:sp macro="" textlink="">
      <xdr:nvSpPr>
        <xdr:cNvPr id="2" name="TextBox 1"/>
        <xdr:cNvSpPr txBox="1"/>
      </xdr:nvSpPr>
      <xdr:spPr>
        <a:xfrm>
          <a:off x="6400800" y="617220"/>
          <a:ext cx="4853940" cy="33646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100" b="1">
              <a:solidFill>
                <a:schemeClr val="tx1"/>
              </a:solidFill>
              <a:effectLst/>
              <a:latin typeface="+mn-lt"/>
              <a:ea typeface="+mn-ea"/>
              <a:cs typeface="+mn-cs"/>
            </a:rPr>
            <a:t>NOTE: </a:t>
          </a: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For FY18 I changed how I have calculated the amounts. In previous years I have added and subtracted the additions and discards from the previous year to get the current figure. This is how it has been done for ages. Unfortunately there have always been items that haven’t been counted as added or discarded or transferred. When trying to do it this way this year I realized it wouldn’t work as I had fewer items at one library than were discarded during the year!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So this year I decided to do an item count instead, as each piece should have an item record.  Rauner and Baker-Berry are the exceptions as they do not have an item record for each physical piece.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I took what the item counts were as of 6/30/18 and did a reverse count to get what the FY17 count would have been.  For example in Paddock there were 1,185 DVD item records as of 6/30/18. During FY18 we added 16 items to Paddock. Therefore at the end of FY17 we would have had 1,169.   I realize it isn’t 100% accurate either as things do get missed, however Ken and I feel it would be more accurate than continuing the old numbers.   </a:t>
          </a:r>
        </a:p>
        <a:p>
          <a:r>
            <a:rPr lang="en-US" sz="1100">
              <a:solidFill>
                <a:schemeClr val="tx1"/>
              </a:solidFill>
              <a:effectLst/>
              <a:latin typeface="+mn-lt"/>
              <a:ea typeface="+mn-ea"/>
              <a:cs typeface="+mn-cs"/>
            </a:rPr>
            <a:t>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showZeros="0" tabSelected="1" workbookViewId="0">
      <pane xSplit="1" ySplit="2" topLeftCell="B51" activePane="bottomRight" state="frozen"/>
      <selection pane="topRight" activeCell="B1" sqref="B1"/>
      <selection pane="bottomLeft" activeCell="A3" sqref="A3"/>
      <selection pane="bottomRight" activeCell="M57" sqref="M57"/>
    </sheetView>
  </sheetViews>
  <sheetFormatPr defaultColWidth="9.125" defaultRowHeight="13.2"/>
  <cols>
    <col min="1" max="1" width="23" style="3" customWidth="1"/>
    <col min="2" max="2" width="14.75" style="3" customWidth="1"/>
    <col min="3" max="3" width="14.75" style="22" customWidth="1"/>
    <col min="4" max="4" width="14.75" style="87" customWidth="1"/>
    <col min="5" max="5" width="14.75" style="86" customWidth="1"/>
    <col min="6" max="6" width="14.75" style="3" customWidth="1"/>
    <col min="7" max="16384" width="9.125" style="3"/>
  </cols>
  <sheetData>
    <row r="1" spans="1:8">
      <c r="A1" s="2" t="s">
        <v>46</v>
      </c>
      <c r="B1" s="28" t="s">
        <v>20</v>
      </c>
      <c r="C1" s="68" t="s">
        <v>21</v>
      </c>
      <c r="D1" s="69" t="s">
        <v>22</v>
      </c>
      <c r="E1" s="131" t="s">
        <v>28</v>
      </c>
      <c r="F1" s="28" t="s">
        <v>20</v>
      </c>
    </row>
    <row r="2" spans="1:8">
      <c r="A2" s="2"/>
      <c r="B2" s="70" t="s">
        <v>43</v>
      </c>
      <c r="C2" s="70" t="s">
        <v>47</v>
      </c>
      <c r="D2" s="123" t="s">
        <v>47</v>
      </c>
      <c r="E2" s="132" t="s">
        <v>47</v>
      </c>
      <c r="F2" s="70" t="s">
        <v>47</v>
      </c>
    </row>
    <row r="3" spans="1:8">
      <c r="A3" s="2" t="s">
        <v>10</v>
      </c>
      <c r="B3" s="83"/>
      <c r="C3" s="71"/>
      <c r="D3" s="72"/>
      <c r="E3" s="133"/>
      <c r="F3" s="27"/>
    </row>
    <row r="4" spans="1:8">
      <c r="A4" s="48" t="s">
        <v>53</v>
      </c>
      <c r="B4" s="73"/>
      <c r="C4" s="39">
        <f>SUM('Baker-Berry:Sherman'!C4)</f>
        <v>22656</v>
      </c>
      <c r="D4" s="139">
        <f>SUM('Baker-Berry:Sherman'!D4)</f>
        <v>18140</v>
      </c>
      <c r="E4" s="134">
        <f>C4-D4</f>
        <v>4516</v>
      </c>
      <c r="F4" s="26"/>
    </row>
    <row r="5" spans="1:8" ht="15">
      <c r="A5" s="48"/>
      <c r="B5" s="73"/>
      <c r="C5" s="39"/>
      <c r="D5" s="139"/>
      <c r="E5" s="134"/>
      <c r="F5" s="26"/>
      <c r="H5" s="144"/>
    </row>
    <row r="6" spans="1:8" ht="15">
      <c r="A6" s="48" t="s">
        <v>1</v>
      </c>
      <c r="B6" s="73"/>
      <c r="C6" s="39">
        <f>SUM('Baker-Berry:Sherman'!C6)</f>
        <v>9967</v>
      </c>
      <c r="D6" s="139">
        <f>SUM('Baker-Berry:Sherman'!D6)</f>
        <v>14199</v>
      </c>
      <c r="E6" s="134">
        <f>C6-D6</f>
        <v>-4232</v>
      </c>
      <c r="F6" s="26"/>
      <c r="H6" s="144"/>
    </row>
    <row r="7" spans="1:8" ht="15">
      <c r="A7" s="48"/>
      <c r="B7" s="73"/>
      <c r="C7" s="39"/>
      <c r="D7" s="139"/>
      <c r="E7" s="134"/>
      <c r="F7" s="26"/>
      <c r="H7" s="144"/>
    </row>
    <row r="8" spans="1:8" ht="15">
      <c r="A8" s="48" t="s">
        <v>9</v>
      </c>
      <c r="B8" s="73"/>
      <c r="C8" s="39">
        <f>SUM('Baker-Berry:Sherman'!C8)</f>
        <v>0</v>
      </c>
      <c r="D8" s="139">
        <f>SUM('Baker-Berry:Sherman'!D8)</f>
        <v>29781</v>
      </c>
      <c r="E8" s="134">
        <f>C8-D8</f>
        <v>-29781</v>
      </c>
      <c r="F8" s="26"/>
      <c r="H8" s="144"/>
    </row>
    <row r="9" spans="1:8" ht="15">
      <c r="A9" s="1"/>
      <c r="B9" s="73"/>
      <c r="C9" s="39"/>
      <c r="D9" s="139"/>
      <c r="E9" s="134"/>
      <c r="F9" s="26"/>
      <c r="H9" s="144"/>
    </row>
    <row r="10" spans="1:8" ht="15">
      <c r="A10" s="48" t="s">
        <v>54</v>
      </c>
      <c r="B10" s="73"/>
      <c r="C10" s="39">
        <f>SUM('Baker-Berry:Sherman'!C10)</f>
        <v>286</v>
      </c>
      <c r="D10" s="139">
        <f>SUM('Baker-Berry:Sherman'!D10)</f>
        <v>155</v>
      </c>
      <c r="E10" s="134">
        <f>C10-D10</f>
        <v>131</v>
      </c>
      <c r="F10" s="26"/>
      <c r="H10" s="144"/>
    </row>
    <row r="11" spans="1:8" ht="15">
      <c r="A11" s="1"/>
      <c r="B11" s="73"/>
      <c r="C11" s="39"/>
      <c r="D11" s="139"/>
      <c r="E11" s="134"/>
      <c r="F11" s="26"/>
      <c r="H11" s="144"/>
    </row>
    <row r="12" spans="1:8">
      <c r="A12" s="48" t="s">
        <v>38</v>
      </c>
      <c r="B12" s="73"/>
      <c r="C12" s="39">
        <f>SUM('Baker-Berry:Sherman'!C12)</f>
        <v>199</v>
      </c>
      <c r="D12" s="139">
        <f>SUM('Baker-Berry:Sherman'!D12)</f>
        <v>2439</v>
      </c>
      <c r="E12" s="134">
        <f>C12-D12</f>
        <v>-2240</v>
      </c>
      <c r="F12" s="26"/>
    </row>
    <row r="13" spans="1:8">
      <c r="A13" s="1"/>
      <c r="B13" s="73"/>
      <c r="C13" s="39"/>
      <c r="D13" s="139"/>
      <c r="E13" s="134"/>
      <c r="F13" s="26"/>
    </row>
    <row r="14" spans="1:8" ht="15">
      <c r="A14" s="1" t="s">
        <v>56</v>
      </c>
      <c r="B14" s="39">
        <f>SUM('Baker-Berry:Sherman'!B14)</f>
        <v>2580642</v>
      </c>
      <c r="C14" s="39">
        <f>SUM('Baker-Berry:Sherman'!C14)</f>
        <v>33108</v>
      </c>
      <c r="D14" s="139">
        <f>SUM('Baker-Berry:Sherman'!D14)</f>
        <v>64714</v>
      </c>
      <c r="E14" s="134">
        <f>C14-D14</f>
        <v>-31606</v>
      </c>
      <c r="F14" s="26">
        <f>B14+E14</f>
        <v>2549036</v>
      </c>
      <c r="H14" s="144"/>
    </row>
    <row r="15" spans="1:8" ht="15">
      <c r="A15" s="1"/>
      <c r="B15" s="39"/>
      <c r="C15" s="39"/>
      <c r="D15" s="139"/>
      <c r="E15" s="134"/>
      <c r="F15" s="26">
        <f t="shared" ref="F14:F54" si="0">B15+E15</f>
        <v>0</v>
      </c>
      <c r="H15" s="144"/>
    </row>
    <row r="16" spans="1:8" ht="15">
      <c r="A16" s="2" t="s">
        <v>0</v>
      </c>
      <c r="B16" s="39"/>
      <c r="C16" s="39"/>
      <c r="D16" s="139"/>
      <c r="E16" s="134"/>
      <c r="F16" s="26">
        <f t="shared" si="0"/>
        <v>0</v>
      </c>
      <c r="H16" s="144"/>
    </row>
    <row r="17" spans="1:11" ht="15">
      <c r="A17" s="48" t="s">
        <v>18</v>
      </c>
      <c r="B17" s="39">
        <f>SUM('Baker-Berry:Sherman'!B17)</f>
        <v>32253</v>
      </c>
      <c r="C17" s="39">
        <f>SUM('Baker-Berry:Sherman'!C17)</f>
        <v>20</v>
      </c>
      <c r="D17" s="139">
        <f>SUM('Baker-Berry:Sherman'!D17)</f>
        <v>30</v>
      </c>
      <c r="E17" s="134">
        <f>C17-D17</f>
        <v>-10</v>
      </c>
      <c r="F17" s="26">
        <f t="shared" si="0"/>
        <v>32243</v>
      </c>
      <c r="H17" s="144"/>
    </row>
    <row r="18" spans="1:11" ht="15">
      <c r="A18" s="48"/>
      <c r="B18" s="39"/>
      <c r="C18" s="39"/>
      <c r="D18" s="139"/>
      <c r="E18" s="134"/>
      <c r="F18" s="26">
        <f t="shared" si="0"/>
        <v>0</v>
      </c>
      <c r="H18" s="144"/>
    </row>
    <row r="19" spans="1:11" ht="15">
      <c r="A19" s="48" t="s">
        <v>19</v>
      </c>
      <c r="B19" s="39">
        <f>SUM('Baker-Berry:Sherman'!B19)</f>
        <v>229073</v>
      </c>
      <c r="C19" s="39">
        <f>SUM('Baker-Berry:Sherman'!C19)</f>
        <v>0</v>
      </c>
      <c r="D19" s="139">
        <f>SUM('Baker-Berry:Sherman'!D19)</f>
        <v>386</v>
      </c>
      <c r="E19" s="134">
        <f>C19-D19</f>
        <v>-386</v>
      </c>
      <c r="F19" s="26">
        <f t="shared" si="0"/>
        <v>228687</v>
      </c>
      <c r="H19" s="144"/>
    </row>
    <row r="20" spans="1:11" ht="15">
      <c r="A20" s="48"/>
      <c r="B20" s="39"/>
      <c r="C20" s="39"/>
      <c r="D20" s="139"/>
      <c r="E20" s="134"/>
      <c r="F20" s="26">
        <f t="shared" si="0"/>
        <v>0</v>
      </c>
      <c r="H20" s="144"/>
    </row>
    <row r="21" spans="1:11">
      <c r="A21" s="140" t="s">
        <v>29</v>
      </c>
      <c r="B21" s="39">
        <f>SUM('Baker-Berry:Sherman'!B21)</f>
        <v>59214</v>
      </c>
      <c r="C21" s="39">
        <f>SUM('Baker-Berry:Sherman'!C21)</f>
        <v>0</v>
      </c>
      <c r="D21" s="139">
        <f>SUM('Baker-Berry:Sherman'!D21)</f>
        <v>36342</v>
      </c>
      <c r="E21" s="134">
        <f>C21-D21</f>
        <v>-36342</v>
      </c>
      <c r="F21" s="26">
        <f t="shared" si="0"/>
        <v>22872</v>
      </c>
    </row>
    <row r="22" spans="1:11">
      <c r="A22" s="140"/>
      <c r="B22" s="39"/>
      <c r="C22" s="39"/>
      <c r="D22" s="139"/>
      <c r="E22" s="134"/>
      <c r="F22" s="26">
        <f t="shared" si="0"/>
        <v>0</v>
      </c>
    </row>
    <row r="23" spans="1:11" ht="15">
      <c r="A23" s="140" t="s">
        <v>30</v>
      </c>
      <c r="B23" s="39">
        <f>SUM('Baker-Berry:Sherman'!B23)</f>
        <v>169934</v>
      </c>
      <c r="C23" s="39">
        <f>SUM('Baker-Berry:Sherman'!C23)</f>
        <v>0</v>
      </c>
      <c r="D23" s="139">
        <f>SUM('Baker-Berry:Sherman'!D23)</f>
        <v>0</v>
      </c>
      <c r="E23" s="134">
        <f>C23-D23</f>
        <v>0</v>
      </c>
      <c r="F23" s="26">
        <f t="shared" si="0"/>
        <v>169934</v>
      </c>
      <c r="K23" s="144"/>
    </row>
    <row r="24" spans="1:11" ht="15">
      <c r="A24" s="140"/>
      <c r="B24" s="39"/>
      <c r="C24" s="39"/>
      <c r="D24" s="139"/>
      <c r="E24" s="134"/>
      <c r="F24" s="26">
        <f t="shared" si="0"/>
        <v>0</v>
      </c>
      <c r="K24" s="144"/>
    </row>
    <row r="25" spans="1:11" ht="15">
      <c r="A25" s="1" t="s">
        <v>31</v>
      </c>
      <c r="B25" s="39">
        <f>SUM('Baker-Berry:Sherman'!B25)</f>
        <v>490476</v>
      </c>
      <c r="C25" s="39">
        <f>SUM('Baker-Berry:Sherman'!C25)</f>
        <v>20</v>
      </c>
      <c r="D25" s="139">
        <f>SUM('Baker-Berry:Sherman'!D25)</f>
        <v>36758</v>
      </c>
      <c r="E25" s="134">
        <f>C25-D25</f>
        <v>-36738</v>
      </c>
      <c r="F25" s="26">
        <f>B25+E25</f>
        <v>453738</v>
      </c>
      <c r="K25" s="144"/>
    </row>
    <row r="26" spans="1:11" ht="15">
      <c r="A26" s="1"/>
      <c r="B26" s="39"/>
      <c r="C26" s="39"/>
      <c r="D26" s="139"/>
      <c r="E26" s="134"/>
      <c r="F26" s="26">
        <f t="shared" si="0"/>
        <v>0</v>
      </c>
      <c r="K26" s="144"/>
    </row>
    <row r="27" spans="1:11" ht="15">
      <c r="A27" s="2" t="s">
        <v>57</v>
      </c>
      <c r="B27" s="39"/>
      <c r="C27" s="39"/>
      <c r="D27" s="139"/>
      <c r="E27" s="134"/>
      <c r="F27" s="26">
        <f t="shared" si="0"/>
        <v>0</v>
      </c>
      <c r="K27" s="144"/>
    </row>
    <row r="28" spans="1:11" ht="15">
      <c r="A28" s="48" t="s">
        <v>13</v>
      </c>
      <c r="B28" s="39">
        <f>SUM('Baker-Berry:Sherman'!B28)</f>
        <v>9861</v>
      </c>
      <c r="C28" s="39">
        <f>SUM('Baker-Berry:Sherman'!C28)</f>
        <v>1</v>
      </c>
      <c r="D28" s="139">
        <f>SUM('Baker-Berry:Sherman'!D28)</f>
        <v>0</v>
      </c>
      <c r="E28" s="134">
        <f>C28-D28</f>
        <v>1</v>
      </c>
      <c r="F28" s="26">
        <f t="shared" si="0"/>
        <v>9862</v>
      </c>
      <c r="K28" s="144"/>
    </row>
    <row r="29" spans="1:11" ht="15">
      <c r="A29" s="1"/>
      <c r="B29" s="39"/>
      <c r="C29" s="39"/>
      <c r="D29" s="139"/>
      <c r="E29" s="134"/>
      <c r="F29" s="26">
        <f t="shared" si="0"/>
        <v>0</v>
      </c>
      <c r="K29" s="144"/>
    </row>
    <row r="30" spans="1:11">
      <c r="A30" s="48" t="s">
        <v>69</v>
      </c>
      <c r="B30" s="39">
        <f>SUM('Baker-Berry:Sherman'!B30)</f>
        <v>24117</v>
      </c>
      <c r="C30" s="39">
        <f>SUM('Baker-Berry:Sherman'!C30)</f>
        <v>970</v>
      </c>
      <c r="D30" s="139">
        <f>SUM('Baker-Berry:Sherman'!D30)</f>
        <v>144</v>
      </c>
      <c r="E30" s="134">
        <f>C30-D30</f>
        <v>826</v>
      </c>
      <c r="F30" s="26">
        <f t="shared" si="0"/>
        <v>24943</v>
      </c>
    </row>
    <row r="31" spans="1:11">
      <c r="A31" s="1"/>
      <c r="B31" s="39"/>
      <c r="C31" s="39"/>
      <c r="D31" s="139"/>
      <c r="E31" s="134"/>
      <c r="F31" s="26">
        <f t="shared" si="0"/>
        <v>0</v>
      </c>
    </row>
    <row r="32" spans="1:11">
      <c r="A32" s="48" t="s">
        <v>12</v>
      </c>
      <c r="B32" s="39">
        <f>SUM('Baker-Berry:Sherman'!B32)</f>
        <v>30052</v>
      </c>
      <c r="C32" s="39">
        <f>SUM('Baker-Berry:Sherman'!C32)</f>
        <v>265</v>
      </c>
      <c r="D32" s="139">
        <f>SUM('Baker-Berry:Sherman'!D32)</f>
        <v>4</v>
      </c>
      <c r="E32" s="134">
        <f>C32-D32</f>
        <v>261</v>
      </c>
      <c r="F32" s="26">
        <f t="shared" si="0"/>
        <v>30313</v>
      </c>
    </row>
    <row r="33" spans="1:6">
      <c r="A33" s="1"/>
      <c r="B33" s="39"/>
      <c r="C33" s="39"/>
      <c r="D33" s="139"/>
      <c r="E33" s="134"/>
      <c r="F33" s="26">
        <f t="shared" si="0"/>
        <v>0</v>
      </c>
    </row>
    <row r="34" spans="1:6">
      <c r="A34" s="48" t="s">
        <v>11</v>
      </c>
      <c r="B34" s="39">
        <f>SUM('Baker-Berry:Sherman'!B34)</f>
        <v>6171</v>
      </c>
      <c r="C34" s="39">
        <f>SUM('Baker-Berry:Sherman'!C34)</f>
        <v>44</v>
      </c>
      <c r="D34" s="139">
        <f>SUM('Baker-Berry:Sherman'!D34)</f>
        <v>132</v>
      </c>
      <c r="E34" s="134">
        <f>C34-D34</f>
        <v>-88</v>
      </c>
      <c r="F34" s="26">
        <f t="shared" si="0"/>
        <v>6083</v>
      </c>
    </row>
    <row r="35" spans="1:6">
      <c r="A35" s="1"/>
      <c r="B35" s="39"/>
      <c r="C35" s="39"/>
      <c r="D35" s="139"/>
      <c r="E35" s="134"/>
      <c r="F35" s="26">
        <f t="shared" si="0"/>
        <v>0</v>
      </c>
    </row>
    <row r="36" spans="1:6">
      <c r="A36" s="48" t="s">
        <v>35</v>
      </c>
      <c r="B36" s="39">
        <f>SUM('Baker-Berry:Sherman'!B36)</f>
        <v>254</v>
      </c>
      <c r="C36" s="39">
        <f>SUM('Baker-Berry:Sherman'!C36)</f>
        <v>6</v>
      </c>
      <c r="D36" s="139">
        <f>SUM('Baker-Berry:Sherman'!D36)</f>
        <v>26</v>
      </c>
      <c r="E36" s="134">
        <f>C36-D36</f>
        <v>-20</v>
      </c>
      <c r="F36" s="26">
        <f t="shared" si="0"/>
        <v>234</v>
      </c>
    </row>
    <row r="37" spans="1:6">
      <c r="A37" s="1"/>
      <c r="B37" s="39"/>
      <c r="C37" s="39"/>
      <c r="D37" s="139"/>
      <c r="E37" s="134"/>
      <c r="F37" s="26">
        <f t="shared" si="0"/>
        <v>0</v>
      </c>
    </row>
    <row r="38" spans="1:6">
      <c r="A38" s="48" t="s">
        <v>5</v>
      </c>
      <c r="B38" s="39">
        <f>SUM('Baker-Berry:Sherman'!B38)</f>
        <v>29152</v>
      </c>
      <c r="C38" s="39">
        <f>SUM('Baker-Berry:Sherman'!C38)</f>
        <v>0</v>
      </c>
      <c r="D38" s="39">
        <f>SUM('Baker-Berry:Sherman'!D38)</f>
        <v>3866</v>
      </c>
      <c r="E38" s="134">
        <f>C38-D38</f>
        <v>-3866</v>
      </c>
      <c r="F38" s="26">
        <f t="shared" si="0"/>
        <v>25286</v>
      </c>
    </row>
    <row r="39" spans="1:6">
      <c r="A39" s="1"/>
      <c r="B39" s="39"/>
      <c r="C39" s="39"/>
      <c r="D39" s="39"/>
      <c r="E39" s="134"/>
      <c r="F39" s="26">
        <f t="shared" si="0"/>
        <v>0</v>
      </c>
    </row>
    <row r="40" spans="1:6">
      <c r="A40" s="48" t="s">
        <v>36</v>
      </c>
      <c r="B40" s="39">
        <f>SUM('Baker-Berry:Sherman'!B40)</f>
        <v>202136</v>
      </c>
      <c r="C40" s="39">
        <f>SUM('Baker-Berry:Sherman'!C40)</f>
        <v>51</v>
      </c>
      <c r="D40" s="39">
        <f>SUM('Baker-Berry:Sherman'!D40)</f>
        <v>0</v>
      </c>
      <c r="E40" s="134">
        <f>C40-D40</f>
        <v>51</v>
      </c>
      <c r="F40" s="26">
        <f t="shared" si="0"/>
        <v>202187</v>
      </c>
    </row>
    <row r="41" spans="1:6">
      <c r="A41" s="1"/>
      <c r="B41" s="39">
        <f>SUM('Baker-Berry:Sherman'!B41)</f>
        <v>0</v>
      </c>
      <c r="C41" s="39">
        <f>SUM('Baker-Berry:Sherman'!C41)</f>
        <v>0</v>
      </c>
      <c r="D41" s="39">
        <f>SUM('Baker-Berry:Sherman'!D41)</f>
        <v>0</v>
      </c>
      <c r="E41" s="134"/>
      <c r="F41" s="26">
        <f t="shared" si="0"/>
        <v>0</v>
      </c>
    </row>
    <row r="42" spans="1:6">
      <c r="A42" s="48" t="s">
        <v>14</v>
      </c>
      <c r="B42" s="39">
        <f>SUM('Baker-Berry:Sherman'!B42)</f>
        <v>462295</v>
      </c>
      <c r="C42" s="39">
        <f>SUM('Baker-Berry:Sherman'!C42)</f>
        <v>0</v>
      </c>
      <c r="D42" s="39">
        <f>SUM('Baker-Berry:Sherman'!D42)</f>
        <v>0</v>
      </c>
      <c r="E42" s="134">
        <f>C42-D42</f>
        <v>0</v>
      </c>
      <c r="F42" s="26">
        <f t="shared" si="0"/>
        <v>462295</v>
      </c>
    </row>
    <row r="43" spans="1:6">
      <c r="A43" s="1"/>
      <c r="B43" s="39">
        <f>SUM('Baker-Berry:Sherman'!B43)</f>
        <v>0</v>
      </c>
      <c r="C43" s="39">
        <f>SUM('Baker-Berry:Sherman'!C43)</f>
        <v>0</v>
      </c>
      <c r="D43" s="39">
        <f>SUM('Baker-Berry:Sherman'!D43)</f>
        <v>0</v>
      </c>
      <c r="E43" s="134"/>
      <c r="F43" s="26">
        <f t="shared" si="0"/>
        <v>0</v>
      </c>
    </row>
    <row r="44" spans="1:6">
      <c r="A44" s="130" t="s">
        <v>41</v>
      </c>
      <c r="B44" s="39">
        <f>SUM('Baker-Berry:Sherman'!B44)</f>
        <v>78</v>
      </c>
      <c r="C44" s="39">
        <f>SUM('Baker-Berry:Sherman'!C44)</f>
        <v>21</v>
      </c>
      <c r="D44" s="39">
        <f>SUM('Baker-Berry:Sherman'!D44)</f>
        <v>0</v>
      </c>
      <c r="E44" s="134">
        <f>C44-D44</f>
        <v>21</v>
      </c>
      <c r="F44" s="26">
        <f t="shared" si="0"/>
        <v>99</v>
      </c>
    </row>
    <row r="45" spans="1:6">
      <c r="A45" s="1"/>
      <c r="B45" s="39">
        <f>SUM('Baker-Berry:Sherman'!B45)</f>
        <v>0</v>
      </c>
      <c r="C45" s="39">
        <f>SUM('Baker-Berry:Sherman'!C45)</f>
        <v>0</v>
      </c>
      <c r="D45" s="39">
        <f>SUM('Baker-Berry:Sherman'!D45)</f>
        <v>0</v>
      </c>
      <c r="E45" s="134"/>
      <c r="F45" s="26">
        <f t="shared" si="0"/>
        <v>0</v>
      </c>
    </row>
    <row r="46" spans="1:6" s="7" customFormat="1">
      <c r="A46" s="7" t="s">
        <v>42</v>
      </c>
      <c r="B46" s="39">
        <f>SUM('Baker-Berry:Sherman'!B46)</f>
        <v>46</v>
      </c>
      <c r="C46" s="39">
        <f>SUM('Baker-Berry:Sherman'!C46)</f>
        <v>37</v>
      </c>
      <c r="D46" s="39">
        <f>SUM('Baker-Berry:Sherman'!D46)</f>
        <v>0</v>
      </c>
      <c r="E46" s="134">
        <f>C46-D46</f>
        <v>37</v>
      </c>
      <c r="F46" s="26">
        <f t="shared" si="0"/>
        <v>83</v>
      </c>
    </row>
    <row r="47" spans="1:6">
      <c r="A47" s="1"/>
      <c r="B47" s="39">
        <f>SUM('Baker-Berry:Sherman'!B47)</f>
        <v>0</v>
      </c>
      <c r="C47" s="39">
        <f>SUM('Baker-Berry:Sherman'!C47)</f>
        <v>0</v>
      </c>
      <c r="D47" s="39">
        <f>SUM('Baker-Berry:Sherman'!D47)</f>
        <v>0</v>
      </c>
      <c r="E47" s="134"/>
      <c r="F47" s="26">
        <f t="shared" si="0"/>
        <v>0</v>
      </c>
    </row>
    <row r="48" spans="1:6" s="7" customFormat="1">
      <c r="A48" s="48" t="s">
        <v>3</v>
      </c>
      <c r="B48" s="39">
        <f>SUM('Baker-Berry:Sherman'!B48)</f>
        <v>201</v>
      </c>
      <c r="C48" s="39">
        <f>SUM('Baker-Berry:Sherman'!C48)</f>
        <v>9</v>
      </c>
      <c r="D48" s="39">
        <f>SUM('Baker-Berry:Sherman'!D48)</f>
        <v>0</v>
      </c>
      <c r="E48" s="134">
        <f>C48-D48</f>
        <v>9</v>
      </c>
      <c r="F48" s="26">
        <f t="shared" si="0"/>
        <v>210</v>
      </c>
    </row>
    <row r="49" spans="1:6">
      <c r="A49" s="1"/>
      <c r="B49" s="39">
        <f>SUM('Baker-Berry:Sherman'!B49)</f>
        <v>0</v>
      </c>
      <c r="C49" s="39">
        <f>SUM('Baker-Berry:Sherman'!C49)</f>
        <v>0</v>
      </c>
      <c r="D49" s="39">
        <f>SUM('Baker-Berry:Sherman'!D49)</f>
        <v>0</v>
      </c>
      <c r="E49" s="134"/>
      <c r="F49" s="26">
        <f t="shared" si="0"/>
        <v>0</v>
      </c>
    </row>
    <row r="50" spans="1:6">
      <c r="A50" s="6" t="s">
        <v>58</v>
      </c>
      <c r="B50" s="39">
        <f>SUM('Baker-Berry:Sherman'!B50)</f>
        <v>764363</v>
      </c>
      <c r="C50" s="39">
        <f>SUM('Baker-Berry:Sherman'!C50)</f>
        <v>1404</v>
      </c>
      <c r="D50" s="39">
        <f>SUM('Baker-Berry:Sherman'!D50)</f>
        <v>4172</v>
      </c>
      <c r="E50" s="134">
        <f>C50-D50</f>
        <v>-2768</v>
      </c>
      <c r="F50" s="26">
        <f>B50+E50</f>
        <v>761595</v>
      </c>
    </row>
    <row r="51" spans="1:6">
      <c r="A51" s="1"/>
      <c r="B51" s="39"/>
      <c r="C51" s="39"/>
      <c r="D51" s="39"/>
      <c r="E51" s="39"/>
      <c r="F51" s="26"/>
    </row>
    <row r="52" spans="1:6">
      <c r="A52" s="7" t="s">
        <v>60</v>
      </c>
      <c r="B52" s="39">
        <f>SUM('Baker-Berry:Sherman'!B52)</f>
        <v>2580642</v>
      </c>
      <c r="C52" s="39">
        <f>SUM('Baker-Berry:Sherman'!C52)</f>
        <v>33108</v>
      </c>
      <c r="D52" s="39">
        <f>SUM('Baker-Berry:Sherman'!D52)</f>
        <v>64714</v>
      </c>
      <c r="E52" s="141">
        <f>C52-D52</f>
        <v>-31606</v>
      </c>
      <c r="F52" s="26">
        <f t="shared" si="0"/>
        <v>2549036</v>
      </c>
    </row>
    <row r="53" spans="1:6">
      <c r="A53" s="7" t="s">
        <v>61</v>
      </c>
      <c r="B53" s="39">
        <f>SUM('Baker-Berry:Sherman'!B53)</f>
        <v>490476</v>
      </c>
      <c r="C53" s="39">
        <f>SUM('Baker-Berry:Sherman'!C53)</f>
        <v>20</v>
      </c>
      <c r="D53" s="39">
        <f>SUM('Baker-Berry:Sherman'!D53)</f>
        <v>36758</v>
      </c>
      <c r="E53" s="141">
        <f>C53-D53</f>
        <v>-36738</v>
      </c>
      <c r="F53" s="26">
        <f t="shared" si="0"/>
        <v>453738</v>
      </c>
    </row>
    <row r="54" spans="1:6">
      <c r="A54" s="7" t="s">
        <v>59</v>
      </c>
      <c r="B54" s="39">
        <f>SUM('Baker-Berry:Sherman'!B54)</f>
        <v>764363</v>
      </c>
      <c r="C54" s="39">
        <f>SUM('Baker-Berry:Sherman'!C54)</f>
        <v>1404</v>
      </c>
      <c r="D54" s="39">
        <f>SUM('Baker-Berry:Sherman'!D54)</f>
        <v>4172</v>
      </c>
      <c r="E54" s="141">
        <f>C54-D54</f>
        <v>-2768</v>
      </c>
      <c r="F54" s="26">
        <f t="shared" si="0"/>
        <v>761595</v>
      </c>
    </row>
    <row r="55" spans="1:6">
      <c r="A55" s="8" t="s">
        <v>2</v>
      </c>
      <c r="B55" s="39">
        <f>SUM('Baker-Berry:Sherman'!B55)</f>
        <v>3835481</v>
      </c>
      <c r="C55" s="39">
        <f>SUM('Baker-Berry:Sherman'!C55)</f>
        <v>34532</v>
      </c>
      <c r="D55" s="39">
        <f>SUM('Baker-Berry:Sherman'!D55)</f>
        <v>105644</v>
      </c>
      <c r="E55" s="141">
        <f>C55-D55</f>
        <v>-71112</v>
      </c>
      <c r="F55" s="26">
        <f>B55+E55</f>
        <v>3764369</v>
      </c>
    </row>
    <row r="56" spans="1:6">
      <c r="A56" s="1"/>
      <c r="B56" s="39">
        <f>SUM(B52:B54)</f>
        <v>3835481</v>
      </c>
      <c r="C56" s="39">
        <f t="shared" ref="C56:F56" si="1">SUM(C52:C54)</f>
        <v>34532</v>
      </c>
      <c r="D56" s="39">
        <f t="shared" si="1"/>
        <v>105644</v>
      </c>
      <c r="E56" s="39">
        <f t="shared" si="1"/>
        <v>-71112</v>
      </c>
      <c r="F56" s="39">
        <f t="shared" si="1"/>
        <v>3764369</v>
      </c>
    </row>
    <row r="57" spans="1:6">
      <c r="A57" s="37" t="s">
        <v>62</v>
      </c>
      <c r="B57" s="39">
        <f>SUM('Baker-Berry:Sherman'!B57)</f>
        <v>0</v>
      </c>
      <c r="C57" s="39">
        <f>SUM('Baker-Berry:Sherman'!C57)</f>
        <v>0</v>
      </c>
      <c r="D57" s="39">
        <f>SUM('Baker-Berry:Sherman'!D57)</f>
        <v>0</v>
      </c>
      <c r="E57" s="134"/>
      <c r="F57" s="26">
        <f t="shared" ref="F57:F62" si="2">B57+E57</f>
        <v>0</v>
      </c>
    </row>
    <row r="58" spans="1:6">
      <c r="A58" s="67" t="s">
        <v>24</v>
      </c>
      <c r="B58" s="39">
        <f>SUM('Baker-Berry:Sherman'!B58)</f>
        <v>11980</v>
      </c>
      <c r="C58" s="39">
        <f>SUM('Baker-Berry:Sherman'!C58)</f>
        <v>4</v>
      </c>
      <c r="D58" s="39">
        <f>SUM('Baker-Berry:Sherman'!D58)</f>
        <v>142</v>
      </c>
      <c r="E58" s="134">
        <f>C58-D58</f>
        <v>-138</v>
      </c>
      <c r="F58" s="26">
        <f t="shared" si="2"/>
        <v>11842</v>
      </c>
    </row>
    <row r="59" spans="1:6" ht="11.25" customHeight="1">
      <c r="A59" s="67" t="s">
        <v>25</v>
      </c>
      <c r="B59" s="39">
        <f>SUM('Baker-Berry:Sherman'!B59)</f>
        <v>660</v>
      </c>
      <c r="C59" s="39">
        <f>SUM('Baker-Berry:Sherman'!C59)</f>
        <v>0</v>
      </c>
      <c r="D59" s="39">
        <f>SUM('Baker-Berry:Sherman'!D59)</f>
        <v>18</v>
      </c>
      <c r="E59" s="134">
        <f>C59-D59</f>
        <v>-18</v>
      </c>
      <c r="F59" s="26">
        <f>B59+E59</f>
        <v>642</v>
      </c>
    </row>
    <row r="60" spans="1:6">
      <c r="A60" s="23" t="s">
        <v>32</v>
      </c>
      <c r="B60" s="39">
        <f>SUM('Baker-Berry:Sherman'!B60)</f>
        <v>2999</v>
      </c>
      <c r="C60" s="39">
        <f>SUM('Baker-Berry:Sherman'!C60)</f>
        <v>0</v>
      </c>
      <c r="D60" s="39">
        <f>SUM('Baker-Berry:Sherman'!D60)</f>
        <v>0</v>
      </c>
      <c r="E60" s="39">
        <f>SUM('Baker-Berry:Sherman'!E60)</f>
        <v>42</v>
      </c>
      <c r="F60" s="26">
        <v>3041</v>
      </c>
    </row>
    <row r="61" spans="1:6">
      <c r="A61" s="23" t="s">
        <v>33</v>
      </c>
      <c r="B61" s="39">
        <f>SUM('Baker-Berry:Sherman'!B61)</f>
        <v>71</v>
      </c>
      <c r="C61" s="39">
        <f>SUM('Baker-Berry:Sherman'!C61)</f>
        <v>0</v>
      </c>
      <c r="D61" s="39">
        <f>SUM('Baker-Berry:Sherman'!D61)</f>
        <v>1</v>
      </c>
      <c r="E61" s="134">
        <f>C61-D61</f>
        <v>-1</v>
      </c>
      <c r="F61" s="26">
        <f t="shared" si="2"/>
        <v>70</v>
      </c>
    </row>
    <row r="62" spans="1:6">
      <c r="A62" s="38" t="s">
        <v>2</v>
      </c>
      <c r="B62" s="39">
        <f>SUM('Baker-Berry:Sherman'!B62)</f>
        <v>15710</v>
      </c>
      <c r="C62" s="39">
        <f>SUM('Baker-Berry:Sherman'!C62)</f>
        <v>4</v>
      </c>
      <c r="D62" s="39">
        <f>SUM('Baker-Berry:Sherman'!D62)</f>
        <v>161</v>
      </c>
      <c r="E62" s="136">
        <f>SUM(E58:E61)</f>
        <v>-115</v>
      </c>
      <c r="F62" s="26">
        <f t="shared" si="2"/>
        <v>15595</v>
      </c>
    </row>
    <row r="63" spans="1:6">
      <c r="B63" s="76"/>
      <c r="C63" s="76"/>
      <c r="D63" s="76"/>
      <c r="E63" s="76"/>
      <c r="F63" s="76"/>
    </row>
    <row r="64" spans="1:6">
      <c r="A64" s="40" t="s">
        <v>51</v>
      </c>
      <c r="B64" s="73"/>
      <c r="C64" s="76"/>
      <c r="D64" s="77"/>
      <c r="E64" s="85"/>
      <c r="F64" s="73"/>
    </row>
    <row r="65" spans="1:6">
      <c r="A65" s="142" t="s">
        <v>64</v>
      </c>
      <c r="B65" s="73">
        <v>126738</v>
      </c>
      <c r="C65" s="76"/>
      <c r="D65" s="77"/>
      <c r="E65" s="85">
        <f>F65-B65</f>
        <v>7928</v>
      </c>
      <c r="F65" s="73">
        <v>134666</v>
      </c>
    </row>
    <row r="66" spans="1:6">
      <c r="A66" s="142" t="s">
        <v>50</v>
      </c>
      <c r="B66" s="73">
        <v>2395</v>
      </c>
      <c r="C66" s="76"/>
      <c r="D66" s="77"/>
      <c r="E66" s="85">
        <f>F66-B66</f>
        <v>35</v>
      </c>
      <c r="F66" s="73">
        <v>2430</v>
      </c>
    </row>
    <row r="67" spans="1:6">
      <c r="A67" s="41" t="s">
        <v>39</v>
      </c>
      <c r="B67" s="73">
        <v>18566</v>
      </c>
      <c r="C67" s="76"/>
      <c r="D67" s="77"/>
      <c r="E67" s="85">
        <f>F67-B67</f>
        <v>-380</v>
      </c>
      <c r="F67" s="73">
        <v>18186</v>
      </c>
    </row>
    <row r="68" spans="1:6">
      <c r="A68" s="41" t="s">
        <v>40</v>
      </c>
      <c r="B68" s="73">
        <v>66330</v>
      </c>
      <c r="C68" s="76"/>
      <c r="D68" s="77"/>
      <c r="E68" s="85">
        <f>F68-B68</f>
        <v>-496</v>
      </c>
      <c r="F68" s="73">
        <v>65834</v>
      </c>
    </row>
    <row r="69" spans="1:6">
      <c r="A69" s="3" t="s">
        <v>65</v>
      </c>
      <c r="B69" s="76">
        <v>880374</v>
      </c>
      <c r="C69" s="76"/>
      <c r="D69" s="77"/>
      <c r="E69" s="85">
        <f>F69-B69</f>
        <v>110635</v>
      </c>
      <c r="F69" s="76">
        <v>991009</v>
      </c>
    </row>
    <row r="70" spans="1:6">
      <c r="A70" s="142" t="s">
        <v>48</v>
      </c>
      <c r="B70" s="76"/>
      <c r="C70" s="76"/>
      <c r="D70" s="77"/>
      <c r="E70" s="85"/>
      <c r="F70" s="76">
        <v>0</v>
      </c>
    </row>
    <row r="71" spans="1:6">
      <c r="A71" s="142" t="s">
        <v>49</v>
      </c>
      <c r="B71" s="76"/>
      <c r="C71" s="76"/>
      <c r="D71" s="77"/>
      <c r="E71" s="85"/>
      <c r="F71" s="76">
        <v>527</v>
      </c>
    </row>
    <row r="72" spans="1:6">
      <c r="A72" s="142" t="s">
        <v>52</v>
      </c>
      <c r="B72" s="76"/>
      <c r="C72" s="76"/>
      <c r="D72" s="77"/>
      <c r="E72" s="85"/>
      <c r="F72" s="76">
        <v>95</v>
      </c>
    </row>
    <row r="73" spans="1:6">
      <c r="A73" s="142" t="s">
        <v>66</v>
      </c>
      <c r="B73" s="76"/>
      <c r="C73" s="76"/>
      <c r="D73" s="77"/>
      <c r="E73" s="85"/>
      <c r="F73" s="76">
        <v>443</v>
      </c>
    </row>
    <row r="74" spans="1:6">
      <c r="A74" s="41" t="s">
        <v>2</v>
      </c>
      <c r="B74" s="73">
        <v>1094403</v>
      </c>
      <c r="C74" s="76"/>
      <c r="D74" s="77"/>
      <c r="E74" s="85">
        <f>SUM(E65:E69)</f>
        <v>117722</v>
      </c>
      <c r="F74" s="73">
        <f>SUM(F65:F73)</f>
        <v>1213190</v>
      </c>
    </row>
    <row r="75" spans="1:6">
      <c r="A75" s="41"/>
      <c r="B75" s="73"/>
      <c r="C75" s="76"/>
      <c r="D75" s="77"/>
      <c r="E75" s="85"/>
      <c r="F75" s="73">
        <f>F74-F69</f>
        <v>222181</v>
      </c>
    </row>
    <row r="76" spans="1:6">
      <c r="A76" s="138" t="s">
        <v>68</v>
      </c>
      <c r="B76" s="73"/>
      <c r="C76" s="76"/>
      <c r="D76" s="77"/>
      <c r="E76" s="85"/>
      <c r="F76" s="73"/>
    </row>
    <row r="77" spans="1:6">
      <c r="A77" s="1" t="s">
        <v>63</v>
      </c>
      <c r="B77" s="73">
        <v>2631744</v>
      </c>
      <c r="C77" s="73">
        <f>C14</f>
        <v>33108</v>
      </c>
      <c r="D77" s="74">
        <f>D14</f>
        <v>64714</v>
      </c>
      <c r="E77" s="88">
        <f>E14</f>
        <v>-31606</v>
      </c>
      <c r="F77" s="73">
        <f>F14</f>
        <v>2549036</v>
      </c>
    </row>
    <row r="78" spans="1:6">
      <c r="A78" s="142" t="s">
        <v>67</v>
      </c>
      <c r="B78" s="76">
        <v>880374</v>
      </c>
      <c r="C78" s="76"/>
      <c r="D78" s="77"/>
      <c r="E78" s="85">
        <f>E69</f>
        <v>110635</v>
      </c>
      <c r="F78" s="76">
        <f>F69</f>
        <v>991009</v>
      </c>
    </row>
    <row r="79" spans="1:6" s="7" customFormat="1">
      <c r="A79" s="41" t="s">
        <v>2</v>
      </c>
      <c r="B79" s="73">
        <v>3512118</v>
      </c>
      <c r="C79" s="76">
        <f>SUM(C77:C78)</f>
        <v>33108</v>
      </c>
      <c r="D79" s="77">
        <f>SUM(D77:D78)</f>
        <v>64714</v>
      </c>
      <c r="E79" s="85">
        <f>SUM(E77:E78)</f>
        <v>79029</v>
      </c>
      <c r="F79" s="73">
        <f>SUM(F77:F78)</f>
        <v>3540045</v>
      </c>
    </row>
    <row r="80" spans="1:6" s="7" customFormat="1">
      <c r="A80" s="3"/>
      <c r="B80" s="3"/>
      <c r="C80" s="22"/>
      <c r="D80" s="87"/>
      <c r="E80" s="86"/>
      <c r="F80" s="3"/>
    </row>
    <row r="81" spans="1:6" s="7" customFormat="1">
      <c r="A81" s="3"/>
      <c r="B81" s="3"/>
      <c r="C81" s="22"/>
      <c r="D81" s="87"/>
      <c r="E81" s="86"/>
      <c r="F81" s="3"/>
    </row>
    <row r="82" spans="1:6" s="7" customFormat="1">
      <c r="A82" s="48" t="s">
        <v>23</v>
      </c>
      <c r="B82" s="29">
        <v>30534</v>
      </c>
      <c r="C82" s="50">
        <v>639</v>
      </c>
      <c r="D82" s="80"/>
      <c r="E82" s="134">
        <v>639</v>
      </c>
      <c r="F82" s="26">
        <f>B82+E82</f>
        <v>31173</v>
      </c>
    </row>
    <row r="83" spans="1:6" s="7" customFormat="1">
      <c r="A83" s="48" t="s">
        <v>55</v>
      </c>
      <c r="B83" s="5"/>
      <c r="C83" s="50"/>
      <c r="D83" s="80"/>
      <c r="E83" s="134"/>
      <c r="F83" s="26">
        <v>8818</v>
      </c>
    </row>
    <row r="84" spans="1:6" s="23" customFormat="1">
      <c r="A84" s="40"/>
      <c r="B84" s="73"/>
      <c r="C84" s="76"/>
      <c r="D84" s="87"/>
      <c r="E84" s="85"/>
      <c r="F84" s="73"/>
    </row>
    <row r="85" spans="1:6" s="23" customFormat="1">
      <c r="A85" s="41"/>
      <c r="B85" s="73"/>
      <c r="C85" s="76"/>
      <c r="D85" s="87"/>
      <c r="E85" s="85"/>
      <c r="F85" s="73"/>
    </row>
    <row r="86" spans="1:6">
      <c r="A86" s="41"/>
      <c r="B86" s="73"/>
      <c r="C86" s="76"/>
      <c r="E86" s="85"/>
      <c r="F86" s="73"/>
    </row>
    <row r="87" spans="1:6">
      <c r="A87" s="41"/>
      <c r="B87" s="73"/>
      <c r="C87" s="76"/>
      <c r="E87" s="85"/>
      <c r="F87" s="73"/>
    </row>
    <row r="88" spans="1:6">
      <c r="A88" s="41"/>
      <c r="B88" s="73"/>
      <c r="C88" s="76"/>
      <c r="E88" s="85"/>
      <c r="F88" s="73"/>
    </row>
    <row r="89" spans="1:6">
      <c r="A89" s="23"/>
      <c r="B89" s="73"/>
      <c r="C89" s="76"/>
      <c r="E89" s="85"/>
      <c r="F89" s="73"/>
    </row>
    <row r="90" spans="1:6">
      <c r="A90" s="1"/>
      <c r="B90" s="73"/>
      <c r="C90" s="76"/>
      <c r="E90" s="85"/>
      <c r="F90" s="73"/>
    </row>
    <row r="91" spans="1:6">
      <c r="A91" s="42"/>
      <c r="B91" s="73"/>
      <c r="C91" s="76"/>
      <c r="E91" s="85"/>
      <c r="F91" s="73"/>
    </row>
    <row r="92" spans="1:6" s="7" customFormat="1">
      <c r="A92" s="40"/>
      <c r="B92" s="73"/>
      <c r="C92" s="76"/>
      <c r="D92" s="87"/>
      <c r="E92" s="85"/>
      <c r="F92" s="73"/>
    </row>
    <row r="93" spans="1:6" s="7" customFormat="1">
      <c r="A93" s="3"/>
      <c r="B93" s="3"/>
      <c r="C93" s="22"/>
      <c r="D93" s="87"/>
      <c r="E93" s="86"/>
      <c r="F93" s="3"/>
    </row>
    <row r="94" spans="1:6" s="7" customFormat="1">
      <c r="A94" s="3"/>
      <c r="B94" s="3"/>
      <c r="C94" s="22"/>
      <c r="D94" s="87"/>
      <c r="E94" s="86"/>
      <c r="F94" s="3"/>
    </row>
    <row r="95" spans="1:6" s="7" customFormat="1">
      <c r="A95" s="3"/>
      <c r="B95" s="3"/>
      <c r="C95" s="22"/>
      <c r="D95" s="87"/>
      <c r="E95" s="86"/>
      <c r="F95" s="3"/>
    </row>
    <row r="96" spans="1:6" s="23" customFormat="1">
      <c r="A96" s="3"/>
      <c r="B96" s="3"/>
      <c r="C96" s="22"/>
      <c r="D96" s="87"/>
      <c r="E96" s="86"/>
      <c r="F96" s="3"/>
    </row>
    <row r="97" spans="1:6" s="42" customFormat="1">
      <c r="A97" s="3"/>
      <c r="B97" s="3"/>
      <c r="C97" s="22"/>
      <c r="D97" s="87"/>
      <c r="E97" s="86"/>
      <c r="F97" s="3"/>
    </row>
    <row r="98" spans="1:6" s="23" customFormat="1">
      <c r="A98" s="3"/>
      <c r="B98" s="3"/>
      <c r="C98" s="22"/>
      <c r="D98" s="87"/>
      <c r="E98" s="86"/>
      <c r="F98" s="3"/>
    </row>
    <row r="99" spans="1:6" s="23" customFormat="1">
      <c r="A99" s="3"/>
      <c r="B99" s="3"/>
      <c r="C99" s="22"/>
      <c r="D99" s="87"/>
      <c r="E99" s="86"/>
      <c r="F99" s="3"/>
    </row>
    <row r="100" spans="1:6" s="23" customFormat="1">
      <c r="A100" s="3"/>
      <c r="B100" s="3"/>
      <c r="C100" s="22"/>
      <c r="D100" s="87"/>
      <c r="E100" s="86"/>
      <c r="F100" s="3"/>
    </row>
    <row r="101" spans="1:6" s="23" customFormat="1">
      <c r="A101" s="3"/>
      <c r="B101" s="3"/>
      <c r="C101" s="22"/>
      <c r="D101" s="87"/>
      <c r="E101" s="86"/>
      <c r="F101" s="3"/>
    </row>
    <row r="102" spans="1:6" s="23" customFormat="1">
      <c r="A102" s="3"/>
      <c r="B102" s="3"/>
      <c r="C102" s="22"/>
      <c r="D102" s="87"/>
      <c r="E102" s="86"/>
      <c r="F102" s="3"/>
    </row>
  </sheetData>
  <customSheetViews>
    <customSheetView guid="{F9645DFC-A270-41E5-B2F8-4DE12B667C0F}" zeroValues="0">
      <pane xSplit="1" ySplit="2" topLeftCell="B3" activePane="bottomRight" state="frozen"/>
      <selection pane="bottomRight" activeCell="H7" sqref="H7"/>
      <pageMargins left="0.26" right="0.2" top="0.64" bottom="0.76" header="0.39" footer="0.31"/>
      <printOptions horizontalCentered="1" gridLines="1"/>
      <pageSetup orientation="portrait" r:id="rId1"/>
      <headerFooter alignWithMargins="0">
        <oddHeader>&amp;F</oddHeader>
        <oddFooter>&amp;L&amp;T&amp;CPrepared by Barbara_W_Sterling &amp;D&amp;RPage &amp;P</oddFooter>
      </headerFooter>
    </customSheetView>
  </customSheetViews>
  <printOptions horizontalCentered="1" gridLines="1"/>
  <pageMargins left="0.26" right="0.2" top="0.64" bottom="0.76" header="0.39" footer="0.31"/>
  <pageSetup orientation="portrait" r:id="rId2"/>
  <headerFooter alignWithMargins="0">
    <oddHeader>&amp;F</oddHeader>
    <oddFooter>&amp;L&amp;T&amp;CPrepared by Barbara_W_Sterling &amp;D&amp;RPage &amp;P</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Zeros="0" zoomScaleNormal="100" workbookViewId="0">
      <pane xSplit="1" ySplit="2" topLeftCell="B57" activePane="bottomRight" state="frozen"/>
      <selection pane="topRight" activeCell="B1" sqref="B1"/>
      <selection pane="bottomLeft" activeCell="A3" sqref="A3"/>
      <selection pane="bottomRight" activeCell="I72" sqref="I72"/>
    </sheetView>
  </sheetViews>
  <sheetFormatPr defaultColWidth="11.375" defaultRowHeight="13.2"/>
  <cols>
    <col min="1" max="1" width="30.25" style="1" bestFit="1" customWidth="1"/>
    <col min="2" max="2" width="11.25" style="1" customWidth="1"/>
    <col min="3" max="3" width="8" style="76" customWidth="1"/>
    <col min="4" max="4" width="11.125" style="77" customWidth="1"/>
    <col min="5" max="5" width="8.25" style="136" customWidth="1"/>
    <col min="6" max="6" width="12.375" style="3" customWidth="1"/>
    <col min="7" max="16384" width="11.375" style="18"/>
  </cols>
  <sheetData>
    <row r="1" spans="1:16" s="32" customFormat="1">
      <c r="A1" s="2" t="s">
        <v>17</v>
      </c>
      <c r="B1" s="25" t="s">
        <v>20</v>
      </c>
      <c r="C1" s="68" t="s">
        <v>21</v>
      </c>
      <c r="D1" s="69" t="s">
        <v>22</v>
      </c>
      <c r="E1" s="131" t="s">
        <v>28</v>
      </c>
      <c r="F1" s="28" t="s">
        <v>20</v>
      </c>
    </row>
    <row r="2" spans="1:16" s="1" customFormat="1">
      <c r="A2" s="2"/>
      <c r="B2" s="128" t="s">
        <v>43</v>
      </c>
      <c r="C2" s="70" t="s">
        <v>47</v>
      </c>
      <c r="D2" s="123" t="s">
        <v>47</v>
      </c>
      <c r="E2" s="132" t="s">
        <v>47</v>
      </c>
      <c r="F2" s="70" t="s">
        <v>47</v>
      </c>
    </row>
    <row r="3" spans="1:16" s="1" customFormat="1">
      <c r="A3" s="2" t="s">
        <v>10</v>
      </c>
      <c r="B3" s="4"/>
      <c r="C3" s="71"/>
      <c r="D3" s="72"/>
      <c r="E3" s="133"/>
      <c r="F3" s="27"/>
    </row>
    <row r="4" spans="1:16">
      <c r="A4" s="48" t="s">
        <v>53</v>
      </c>
      <c r="B4" s="5"/>
      <c r="C4" s="73">
        <v>1913</v>
      </c>
      <c r="D4" s="74">
        <v>222</v>
      </c>
      <c r="E4" s="134">
        <f>C4-D4</f>
        <v>1691</v>
      </c>
      <c r="F4" s="26"/>
    </row>
    <row r="5" spans="1:16">
      <c r="A5" s="48"/>
      <c r="B5" s="5"/>
      <c r="C5" s="73"/>
      <c r="D5" s="74"/>
      <c r="E5" s="134">
        <f t="shared" ref="E5:E49" si="0">C5-D5</f>
        <v>0</v>
      </c>
      <c r="F5" s="26"/>
    </row>
    <row r="6" spans="1:16">
      <c r="A6" s="48" t="s">
        <v>1</v>
      </c>
      <c r="B6" s="5"/>
      <c r="C6" s="73">
        <v>810</v>
      </c>
      <c r="D6" s="74">
        <v>202</v>
      </c>
      <c r="E6" s="134">
        <f t="shared" si="0"/>
        <v>608</v>
      </c>
      <c r="F6" s="26"/>
    </row>
    <row r="7" spans="1:16">
      <c r="A7" s="48"/>
      <c r="B7" s="5"/>
      <c r="C7" s="73"/>
      <c r="D7" s="74"/>
      <c r="E7" s="134">
        <f t="shared" si="0"/>
        <v>0</v>
      </c>
      <c r="F7" s="26"/>
    </row>
    <row r="8" spans="1:16">
      <c r="A8" s="48" t="s">
        <v>9</v>
      </c>
      <c r="B8" s="5"/>
      <c r="C8" s="73"/>
      <c r="D8" s="74"/>
      <c r="E8" s="134">
        <f t="shared" si="0"/>
        <v>0</v>
      </c>
      <c r="F8" s="26"/>
    </row>
    <row r="9" spans="1:16">
      <c r="A9" s="48"/>
      <c r="B9" s="5"/>
      <c r="C9" s="73"/>
      <c r="D9" s="74"/>
      <c r="E9" s="134">
        <f t="shared" si="0"/>
        <v>0</v>
      </c>
      <c r="F9" s="26"/>
    </row>
    <row r="10" spans="1:16" s="53" customFormat="1">
      <c r="A10" s="48" t="s">
        <v>54</v>
      </c>
      <c r="B10" s="73"/>
      <c r="C10" s="73">
        <v>12</v>
      </c>
      <c r="D10" s="74"/>
      <c r="E10" s="134">
        <f t="shared" si="0"/>
        <v>12</v>
      </c>
      <c r="F10" s="26"/>
      <c r="G10" s="57"/>
      <c r="H10" s="57"/>
      <c r="I10" s="57"/>
      <c r="J10" s="57"/>
      <c r="K10" s="57"/>
      <c r="L10" s="57"/>
      <c r="M10" s="57"/>
      <c r="O10" s="56"/>
      <c r="P10" s="124"/>
    </row>
    <row r="11" spans="1:16" s="53" customFormat="1">
      <c r="A11" s="1"/>
      <c r="B11" s="73"/>
      <c r="C11" s="73"/>
      <c r="D11" s="74"/>
      <c r="E11" s="134">
        <f t="shared" si="0"/>
        <v>0</v>
      </c>
      <c r="F11" s="26"/>
      <c r="G11" s="57"/>
      <c r="H11" s="57"/>
      <c r="I11" s="57"/>
      <c r="J11" s="57"/>
      <c r="K11" s="57"/>
      <c r="L11" s="57"/>
      <c r="M11" s="57"/>
      <c r="O11" s="56"/>
      <c r="P11" s="124"/>
    </row>
    <row r="12" spans="1:16" s="53" customFormat="1">
      <c r="A12" s="48" t="s">
        <v>38</v>
      </c>
      <c r="B12" s="73"/>
      <c r="C12" s="73"/>
      <c r="D12" s="74">
        <v>363</v>
      </c>
      <c r="E12" s="134">
        <f t="shared" si="0"/>
        <v>-363</v>
      </c>
      <c r="F12" s="26"/>
      <c r="G12" s="57"/>
      <c r="H12" s="57"/>
      <c r="I12" s="57"/>
      <c r="J12" s="57"/>
      <c r="K12" s="57"/>
      <c r="L12" s="57"/>
      <c r="M12" s="57"/>
      <c r="O12" s="56"/>
      <c r="P12" s="124"/>
    </row>
    <row r="13" spans="1:16">
      <c r="B13" s="5"/>
      <c r="C13" s="73"/>
      <c r="D13" s="74"/>
      <c r="E13" s="134">
        <f t="shared" si="0"/>
        <v>0</v>
      </c>
      <c r="F13" s="26"/>
    </row>
    <row r="14" spans="1:16">
      <c r="A14" s="1" t="s">
        <v>56</v>
      </c>
      <c r="B14" s="5">
        <f>F14-C14+D14</f>
        <v>145452</v>
      </c>
      <c r="C14" s="73">
        <f>SUM(C4:C12)</f>
        <v>2735</v>
      </c>
      <c r="D14" s="74">
        <f>SUM(D4:D12)</f>
        <v>787</v>
      </c>
      <c r="E14" s="134">
        <f t="shared" si="0"/>
        <v>1948</v>
      </c>
      <c r="F14" s="26">
        <v>147400</v>
      </c>
    </row>
    <row r="15" spans="1:16">
      <c r="B15" s="5">
        <v>0</v>
      </c>
      <c r="C15" s="73"/>
      <c r="D15" s="74"/>
      <c r="E15" s="134">
        <f t="shared" si="0"/>
        <v>0</v>
      </c>
      <c r="F15" s="26">
        <f t="shared" ref="F15:F57" si="1">B15+E15</f>
        <v>0</v>
      </c>
    </row>
    <row r="16" spans="1:16">
      <c r="A16" s="2" t="s">
        <v>0</v>
      </c>
      <c r="B16" s="5">
        <v>0</v>
      </c>
      <c r="C16" s="73"/>
      <c r="D16" s="74"/>
      <c r="E16" s="134">
        <f t="shared" si="0"/>
        <v>0</v>
      </c>
      <c r="F16" s="26">
        <f t="shared" si="1"/>
        <v>0</v>
      </c>
    </row>
    <row r="17" spans="1:6">
      <c r="A17" s="48" t="s">
        <v>18</v>
      </c>
      <c r="B17" s="5">
        <v>0</v>
      </c>
      <c r="C17" s="73"/>
      <c r="D17" s="74"/>
      <c r="E17" s="134">
        <f t="shared" si="0"/>
        <v>0</v>
      </c>
      <c r="F17" s="26">
        <f t="shared" si="1"/>
        <v>0</v>
      </c>
    </row>
    <row r="18" spans="1:6">
      <c r="A18" s="48"/>
      <c r="B18" s="5">
        <v>0</v>
      </c>
      <c r="C18" s="73"/>
      <c r="D18" s="74"/>
      <c r="E18" s="134">
        <f t="shared" si="0"/>
        <v>0</v>
      </c>
      <c r="F18" s="26">
        <f t="shared" si="1"/>
        <v>0</v>
      </c>
    </row>
    <row r="19" spans="1:6">
      <c r="A19" s="48" t="s">
        <v>19</v>
      </c>
      <c r="B19" s="5">
        <v>0</v>
      </c>
      <c r="C19" s="73"/>
      <c r="D19" s="74"/>
      <c r="E19" s="134">
        <f t="shared" si="0"/>
        <v>0</v>
      </c>
      <c r="F19" s="26">
        <f t="shared" si="1"/>
        <v>0</v>
      </c>
    </row>
    <row r="20" spans="1:6">
      <c r="A20" s="48"/>
      <c r="B20" s="1">
        <v>0</v>
      </c>
      <c r="E20" s="134">
        <f t="shared" si="0"/>
        <v>0</v>
      </c>
      <c r="F20" s="26">
        <f t="shared" si="1"/>
        <v>0</v>
      </c>
    </row>
    <row r="21" spans="1:6">
      <c r="A21" s="49" t="s">
        <v>29</v>
      </c>
      <c r="B21" s="11">
        <v>0</v>
      </c>
      <c r="C21" s="50"/>
      <c r="D21" s="74"/>
      <c r="E21" s="134">
        <f t="shared" si="0"/>
        <v>0</v>
      </c>
      <c r="F21" s="26">
        <f t="shared" si="1"/>
        <v>0</v>
      </c>
    </row>
    <row r="22" spans="1:6">
      <c r="A22" s="49"/>
      <c r="B22" s="11">
        <v>0</v>
      </c>
      <c r="C22" s="50"/>
      <c r="D22" s="78"/>
      <c r="E22" s="134">
        <f t="shared" si="0"/>
        <v>0</v>
      </c>
      <c r="F22" s="26">
        <f t="shared" si="1"/>
        <v>0</v>
      </c>
    </row>
    <row r="23" spans="1:6">
      <c r="A23" s="49" t="s">
        <v>30</v>
      </c>
      <c r="B23" s="11">
        <v>0</v>
      </c>
      <c r="C23" s="50"/>
      <c r="D23" s="74"/>
      <c r="E23" s="134">
        <f t="shared" si="0"/>
        <v>0</v>
      </c>
      <c r="F23" s="26">
        <f t="shared" si="1"/>
        <v>0</v>
      </c>
    </row>
    <row r="24" spans="1:6">
      <c r="A24" s="49"/>
      <c r="B24" s="11">
        <v>0</v>
      </c>
      <c r="C24" s="50"/>
      <c r="D24" s="78"/>
      <c r="E24" s="134">
        <f t="shared" si="0"/>
        <v>0</v>
      </c>
      <c r="F24" s="26">
        <f t="shared" si="1"/>
        <v>0</v>
      </c>
    </row>
    <row r="25" spans="1:6">
      <c r="A25" s="1" t="s">
        <v>31</v>
      </c>
      <c r="B25" s="11">
        <v>0</v>
      </c>
      <c r="C25" s="50">
        <f>SUM(C17,C19,C21,C23)</f>
        <v>0</v>
      </c>
      <c r="D25" s="74">
        <f>SUM(D17,D19,D21,D23)</f>
        <v>0</v>
      </c>
      <c r="E25" s="134">
        <f t="shared" si="0"/>
        <v>0</v>
      </c>
      <c r="F25" s="26">
        <f t="shared" si="1"/>
        <v>0</v>
      </c>
    </row>
    <row r="26" spans="1:6">
      <c r="B26" s="11">
        <v>0</v>
      </c>
      <c r="C26" s="50"/>
      <c r="D26" s="78"/>
      <c r="E26" s="134">
        <f t="shared" si="0"/>
        <v>0</v>
      </c>
      <c r="F26" s="26">
        <f t="shared" si="1"/>
        <v>0</v>
      </c>
    </row>
    <row r="27" spans="1:6">
      <c r="A27" s="2" t="s">
        <v>57</v>
      </c>
      <c r="B27" s="5">
        <v>0</v>
      </c>
      <c r="C27" s="50"/>
      <c r="D27" s="78"/>
      <c r="E27" s="134">
        <f t="shared" si="0"/>
        <v>0</v>
      </c>
      <c r="F27" s="26">
        <f t="shared" si="1"/>
        <v>0</v>
      </c>
    </row>
    <row r="28" spans="1:6" s="1" customFormat="1">
      <c r="A28" s="48" t="s">
        <v>13</v>
      </c>
      <c r="B28" s="5">
        <v>0</v>
      </c>
      <c r="C28" s="91"/>
      <c r="D28" s="74"/>
      <c r="E28" s="134">
        <f t="shared" si="0"/>
        <v>0</v>
      </c>
      <c r="F28" s="26">
        <f t="shared" si="1"/>
        <v>0</v>
      </c>
    </row>
    <row r="29" spans="1:6" s="1" customFormat="1">
      <c r="A29" s="48"/>
      <c r="B29" s="5">
        <v>0</v>
      </c>
      <c r="C29" s="50"/>
      <c r="D29" s="74"/>
      <c r="E29" s="134">
        <f t="shared" si="0"/>
        <v>0</v>
      </c>
      <c r="F29" s="26">
        <f t="shared" si="1"/>
        <v>0</v>
      </c>
    </row>
    <row r="30" spans="1:6" s="1" customFormat="1">
      <c r="A30" s="48" t="s">
        <v>69</v>
      </c>
      <c r="B30" s="5">
        <v>0</v>
      </c>
      <c r="C30" s="50"/>
      <c r="D30" s="74"/>
      <c r="E30" s="134">
        <f t="shared" si="0"/>
        <v>0</v>
      </c>
      <c r="F30" s="26">
        <f t="shared" si="1"/>
        <v>0</v>
      </c>
    </row>
    <row r="31" spans="1:6" s="1" customFormat="1">
      <c r="A31" s="48"/>
      <c r="B31" s="5">
        <v>0</v>
      </c>
      <c r="C31" s="50"/>
      <c r="D31" s="74"/>
      <c r="E31" s="134">
        <f t="shared" si="0"/>
        <v>0</v>
      </c>
      <c r="F31" s="26">
        <f t="shared" si="1"/>
        <v>0</v>
      </c>
    </row>
    <row r="32" spans="1:6">
      <c r="A32" s="48" t="s">
        <v>12</v>
      </c>
      <c r="B32" s="5">
        <v>0</v>
      </c>
      <c r="C32" s="50"/>
      <c r="D32" s="74"/>
      <c r="E32" s="134">
        <f t="shared" si="0"/>
        <v>0</v>
      </c>
      <c r="F32" s="26">
        <f t="shared" si="1"/>
        <v>0</v>
      </c>
    </row>
    <row r="33" spans="1:16">
      <c r="A33" s="48"/>
      <c r="B33" s="5">
        <v>0</v>
      </c>
      <c r="C33" s="50"/>
      <c r="D33" s="74"/>
      <c r="E33" s="134">
        <f t="shared" si="0"/>
        <v>0</v>
      </c>
      <c r="F33" s="26">
        <f t="shared" si="1"/>
        <v>0</v>
      </c>
    </row>
    <row r="34" spans="1:16">
      <c r="A34" s="48" t="s">
        <v>11</v>
      </c>
      <c r="B34" s="5">
        <v>0</v>
      </c>
      <c r="C34" s="50"/>
      <c r="D34" s="74"/>
      <c r="E34" s="134">
        <f t="shared" si="0"/>
        <v>0</v>
      </c>
      <c r="F34" s="26">
        <f t="shared" si="1"/>
        <v>0</v>
      </c>
    </row>
    <row r="35" spans="1:16">
      <c r="A35" s="48"/>
      <c r="B35" s="5">
        <v>0</v>
      </c>
      <c r="C35" s="50"/>
      <c r="D35" s="74"/>
      <c r="E35" s="134">
        <f t="shared" si="0"/>
        <v>0</v>
      </c>
      <c r="F35" s="26">
        <f t="shared" si="1"/>
        <v>0</v>
      </c>
    </row>
    <row r="36" spans="1:16">
      <c r="A36" s="48" t="s">
        <v>35</v>
      </c>
      <c r="B36" s="5">
        <v>0</v>
      </c>
      <c r="C36" s="50"/>
      <c r="D36" s="74"/>
      <c r="E36" s="134">
        <f t="shared" si="0"/>
        <v>0</v>
      </c>
      <c r="F36" s="26">
        <f t="shared" si="1"/>
        <v>0</v>
      </c>
    </row>
    <row r="37" spans="1:16">
      <c r="A37" s="48"/>
      <c r="B37" s="5">
        <v>0</v>
      </c>
      <c r="C37" s="50"/>
      <c r="D37" s="74"/>
      <c r="E37" s="134">
        <f t="shared" si="0"/>
        <v>0</v>
      </c>
      <c r="F37" s="26">
        <f t="shared" si="1"/>
        <v>0</v>
      </c>
    </row>
    <row r="38" spans="1:16">
      <c r="A38" s="48" t="s">
        <v>5</v>
      </c>
      <c r="B38" s="5">
        <v>0</v>
      </c>
      <c r="C38" s="50"/>
      <c r="D38" s="74"/>
      <c r="E38" s="134">
        <f t="shared" si="0"/>
        <v>0</v>
      </c>
      <c r="F38" s="26">
        <f t="shared" si="1"/>
        <v>0</v>
      </c>
    </row>
    <row r="39" spans="1:16">
      <c r="A39" s="48"/>
      <c r="B39" s="5">
        <v>0</v>
      </c>
      <c r="C39" s="50"/>
      <c r="D39" s="74"/>
      <c r="E39" s="134">
        <f t="shared" si="0"/>
        <v>0</v>
      </c>
      <c r="F39" s="26">
        <f t="shared" si="1"/>
        <v>0</v>
      </c>
    </row>
    <row r="40" spans="1:16">
      <c r="A40" s="48" t="s">
        <v>36</v>
      </c>
      <c r="B40" s="20">
        <v>1</v>
      </c>
      <c r="C40" s="50"/>
      <c r="D40" s="74"/>
      <c r="E40" s="134">
        <f t="shared" si="0"/>
        <v>0</v>
      </c>
      <c r="F40" s="26">
        <f t="shared" si="1"/>
        <v>1</v>
      </c>
    </row>
    <row r="41" spans="1:16">
      <c r="A41" s="48"/>
      <c r="B41" s="5">
        <v>0</v>
      </c>
      <c r="C41" s="50"/>
      <c r="D41" s="74"/>
      <c r="E41" s="134">
        <f t="shared" si="0"/>
        <v>0</v>
      </c>
      <c r="F41" s="26">
        <f t="shared" si="1"/>
        <v>0</v>
      </c>
    </row>
    <row r="42" spans="1:16">
      <c r="A42" s="48" t="s">
        <v>14</v>
      </c>
      <c r="B42" s="5">
        <v>0</v>
      </c>
      <c r="C42" s="50"/>
      <c r="D42" s="74"/>
      <c r="E42" s="134">
        <f t="shared" si="0"/>
        <v>0</v>
      </c>
      <c r="F42" s="26">
        <f t="shared" si="1"/>
        <v>0</v>
      </c>
    </row>
    <row r="43" spans="1:16">
      <c r="A43" s="48"/>
      <c r="B43" s="14">
        <v>0</v>
      </c>
      <c r="C43" s="50"/>
      <c r="D43" s="74"/>
      <c r="E43" s="134">
        <f t="shared" si="0"/>
        <v>0</v>
      </c>
      <c r="F43" s="26">
        <f t="shared" si="1"/>
        <v>0</v>
      </c>
    </row>
    <row r="44" spans="1:16" s="7" customFormat="1">
      <c r="A44" s="130" t="s">
        <v>41</v>
      </c>
      <c r="B44" s="7">
        <v>0</v>
      </c>
      <c r="C44" s="15"/>
      <c r="D44" s="15"/>
      <c r="E44" s="134">
        <f t="shared" si="0"/>
        <v>0</v>
      </c>
      <c r="F44" s="26">
        <f t="shared" si="1"/>
        <v>0</v>
      </c>
      <c r="G44" s="129"/>
      <c r="H44" s="129"/>
      <c r="I44" s="129"/>
      <c r="J44" s="129"/>
      <c r="K44" s="129"/>
      <c r="L44" s="129"/>
      <c r="M44" s="129"/>
      <c r="N44" s="129"/>
      <c r="O44" s="129"/>
      <c r="P44" s="91"/>
    </row>
    <row r="45" spans="1:16" s="7" customFormat="1">
      <c r="A45" s="6"/>
      <c r="B45" s="7">
        <v>0</v>
      </c>
      <c r="C45" s="12"/>
      <c r="D45" s="15"/>
      <c r="E45" s="134">
        <f t="shared" si="0"/>
        <v>0</v>
      </c>
      <c r="F45" s="26">
        <f t="shared" si="1"/>
        <v>0</v>
      </c>
      <c r="G45" s="91"/>
      <c r="H45" s="91"/>
      <c r="I45" s="91"/>
      <c r="J45" s="91"/>
      <c r="K45" s="91"/>
      <c r="L45" s="91"/>
      <c r="M45" s="91"/>
      <c r="N45" s="91"/>
      <c r="O45" s="91"/>
      <c r="P45" s="91"/>
    </row>
    <row r="46" spans="1:16" s="7" customFormat="1">
      <c r="A46" s="7" t="s">
        <v>42</v>
      </c>
      <c r="B46" s="7">
        <v>0</v>
      </c>
      <c r="C46" s="15"/>
      <c r="D46" s="15"/>
      <c r="E46" s="134">
        <f t="shared" si="0"/>
        <v>0</v>
      </c>
      <c r="F46" s="26">
        <f t="shared" si="1"/>
        <v>0</v>
      </c>
      <c r="G46" s="129"/>
      <c r="H46" s="129"/>
      <c r="I46" s="129"/>
      <c r="J46" s="129"/>
      <c r="K46" s="129"/>
      <c r="L46" s="129"/>
      <c r="M46" s="129"/>
      <c r="N46" s="129"/>
      <c r="O46" s="129"/>
      <c r="P46" s="91"/>
    </row>
    <row r="47" spans="1:16" s="7" customFormat="1">
      <c r="A47" s="6"/>
      <c r="B47" s="7">
        <v>0</v>
      </c>
      <c r="C47" s="12"/>
      <c r="D47" s="15"/>
      <c r="E47" s="134">
        <f t="shared" si="0"/>
        <v>0</v>
      </c>
      <c r="F47" s="26">
        <f t="shared" si="1"/>
        <v>0</v>
      </c>
      <c r="G47" s="129"/>
      <c r="H47" s="129"/>
      <c r="I47" s="129"/>
      <c r="J47" s="129"/>
      <c r="K47" s="129"/>
      <c r="L47" s="129"/>
      <c r="M47" s="129"/>
      <c r="N47" s="129"/>
      <c r="O47" s="129"/>
      <c r="P47" s="129"/>
    </row>
    <row r="48" spans="1:16" s="34" customFormat="1">
      <c r="A48" s="48" t="s">
        <v>3</v>
      </c>
      <c r="B48" s="14">
        <v>3</v>
      </c>
      <c r="C48" s="50"/>
      <c r="D48" s="74"/>
      <c r="E48" s="134">
        <f t="shared" si="0"/>
        <v>0</v>
      </c>
      <c r="F48" s="26">
        <f t="shared" si="1"/>
        <v>3</v>
      </c>
    </row>
    <row r="49" spans="1:8" s="34" customFormat="1">
      <c r="A49" s="6"/>
      <c r="B49" s="14">
        <v>0</v>
      </c>
      <c r="C49" s="50"/>
      <c r="D49" s="74"/>
      <c r="E49" s="134">
        <f t="shared" si="0"/>
        <v>0</v>
      </c>
      <c r="F49" s="26">
        <f t="shared" si="1"/>
        <v>0</v>
      </c>
    </row>
    <row r="50" spans="1:8" s="34" customFormat="1">
      <c r="A50" s="6" t="s">
        <v>58</v>
      </c>
      <c r="B50" s="12">
        <f>SUM(B27:B49)</f>
        <v>4</v>
      </c>
      <c r="C50" s="12">
        <f>SUM(C27:C49)</f>
        <v>0</v>
      </c>
      <c r="D50" s="12">
        <f>SUM(D27:D49)</f>
        <v>0</v>
      </c>
      <c r="E50" s="134">
        <f>C50-D50</f>
        <v>0</v>
      </c>
      <c r="F50" s="26">
        <f t="shared" ref="F50:F55" si="2">B50+E50</f>
        <v>4</v>
      </c>
    </row>
    <row r="51" spans="1:8">
      <c r="A51" s="7"/>
      <c r="B51" s="15">
        <v>0</v>
      </c>
      <c r="C51" s="29"/>
      <c r="D51" s="74"/>
      <c r="E51" s="134"/>
      <c r="F51" s="26">
        <f t="shared" si="2"/>
        <v>0</v>
      </c>
    </row>
    <row r="52" spans="1:8">
      <c r="A52" s="61" t="s">
        <v>60</v>
      </c>
      <c r="B52" s="73">
        <f>B14</f>
        <v>145452</v>
      </c>
      <c r="C52" s="29">
        <f>C14</f>
        <v>2735</v>
      </c>
      <c r="D52" s="92">
        <f>D14</f>
        <v>787</v>
      </c>
      <c r="E52" s="135">
        <f>C52-D52</f>
        <v>1948</v>
      </c>
      <c r="F52" s="26">
        <f>B52+E52</f>
        <v>147400</v>
      </c>
    </row>
    <row r="53" spans="1:8">
      <c r="A53" s="7" t="s">
        <v>61</v>
      </c>
      <c r="B53" s="73">
        <f>B25</f>
        <v>0</v>
      </c>
      <c r="C53" s="29">
        <f>C25</f>
        <v>0</v>
      </c>
      <c r="D53" s="92">
        <f>D25</f>
        <v>0</v>
      </c>
      <c r="E53" s="135">
        <f>C53-D53</f>
        <v>0</v>
      </c>
      <c r="F53" s="26">
        <f t="shared" si="2"/>
        <v>0</v>
      </c>
    </row>
    <row r="54" spans="1:8">
      <c r="A54" s="7" t="s">
        <v>59</v>
      </c>
      <c r="B54" s="73">
        <f>B50</f>
        <v>4</v>
      </c>
      <c r="C54" s="29">
        <f>C50</f>
        <v>0</v>
      </c>
      <c r="D54" s="92">
        <f>D50</f>
        <v>0</v>
      </c>
      <c r="E54" s="135">
        <f>C54-D54</f>
        <v>0</v>
      </c>
      <c r="F54" s="26">
        <f t="shared" si="2"/>
        <v>4</v>
      </c>
    </row>
    <row r="55" spans="1:8">
      <c r="A55" s="64" t="s">
        <v>2</v>
      </c>
      <c r="B55" s="73">
        <f>SUM(B51:B54)</f>
        <v>145456</v>
      </c>
      <c r="C55" s="29">
        <f>SUM(C52:C54)</f>
        <v>2735</v>
      </c>
      <c r="D55" s="29">
        <f>SUM(D52:D54)</f>
        <v>787</v>
      </c>
      <c r="E55" s="135">
        <f>C55-D55</f>
        <v>1948</v>
      </c>
      <c r="F55" s="26">
        <f t="shared" si="2"/>
        <v>147404</v>
      </c>
    </row>
    <row r="56" spans="1:8">
      <c r="A56" s="6"/>
      <c r="B56" s="21">
        <v>0</v>
      </c>
      <c r="C56" s="29"/>
      <c r="D56" s="74"/>
      <c r="E56" s="134"/>
      <c r="F56" s="26">
        <f t="shared" si="1"/>
        <v>0</v>
      </c>
    </row>
    <row r="57" spans="1:8">
      <c r="A57" s="37" t="s">
        <v>62</v>
      </c>
      <c r="B57" s="24">
        <v>0</v>
      </c>
      <c r="C57" s="73"/>
      <c r="D57" s="74"/>
      <c r="E57" s="134"/>
      <c r="F57" s="26">
        <f t="shared" si="1"/>
        <v>0</v>
      </c>
    </row>
    <row r="58" spans="1:8">
      <c r="A58" s="67" t="s">
        <v>24</v>
      </c>
      <c r="B58" s="38">
        <v>426</v>
      </c>
      <c r="C58" s="73">
        <v>0</v>
      </c>
      <c r="D58" s="74">
        <v>8</v>
      </c>
      <c r="E58" s="134">
        <f>C58-D58</f>
        <v>-8</v>
      </c>
      <c r="F58" s="26">
        <f>B58+E58</f>
        <v>418</v>
      </c>
    </row>
    <row r="59" spans="1:8">
      <c r="A59" s="67" t="s">
        <v>25</v>
      </c>
      <c r="B59" s="38">
        <v>0</v>
      </c>
      <c r="D59" s="74"/>
      <c r="E59" s="134"/>
      <c r="F59" s="26">
        <f>B59+E59</f>
        <v>0</v>
      </c>
    </row>
    <row r="60" spans="1:8">
      <c r="A60" s="82" t="s">
        <v>32</v>
      </c>
      <c r="B60" s="38">
        <v>49</v>
      </c>
      <c r="D60" s="74"/>
      <c r="E60" s="134">
        <v>3</v>
      </c>
      <c r="F60" s="26">
        <f>B60+E60</f>
        <v>52</v>
      </c>
    </row>
    <row r="61" spans="1:8">
      <c r="A61" s="82" t="s">
        <v>33</v>
      </c>
      <c r="B61" s="38">
        <v>0</v>
      </c>
      <c r="D61" s="74"/>
      <c r="E61" s="134">
        <f>C61-D61</f>
        <v>0</v>
      </c>
      <c r="F61" s="26">
        <f>B61+E61</f>
        <v>0</v>
      </c>
    </row>
    <row r="62" spans="1:8">
      <c r="A62" s="38" t="s">
        <v>2</v>
      </c>
      <c r="B62" s="26">
        <f>SUM(B56:B61)</f>
        <v>475</v>
      </c>
      <c r="C62" s="76">
        <f>SUM(C58:C61)</f>
        <v>0</v>
      </c>
      <c r="D62" s="76">
        <f>SUM(D58:D61)</f>
        <v>8</v>
      </c>
      <c r="E62" s="76">
        <f>SUM(E58:E61)</f>
        <v>-5</v>
      </c>
      <c r="F62" s="26">
        <f>B62+E62</f>
        <v>470</v>
      </c>
      <c r="H62" s="51"/>
    </row>
    <row r="63" spans="1:8">
      <c r="F63" s="26"/>
    </row>
    <row r="64" spans="1:8">
      <c r="F64" s="26"/>
    </row>
    <row r="65" spans="1:6">
      <c r="F65" s="26"/>
    </row>
    <row r="66" spans="1:6">
      <c r="F66" s="26"/>
    </row>
    <row r="67" spans="1:6">
      <c r="F67" s="26"/>
    </row>
    <row r="68" spans="1:6" s="7" customFormat="1">
      <c r="A68" s="1"/>
      <c r="B68" s="1"/>
      <c r="C68" s="76"/>
      <c r="D68" s="77"/>
      <c r="E68" s="136"/>
      <c r="F68" s="26"/>
    </row>
    <row r="69" spans="1:6" s="7" customFormat="1">
      <c r="A69" s="1"/>
      <c r="B69" s="1"/>
      <c r="C69" s="76"/>
      <c r="D69" s="77"/>
      <c r="E69" s="136"/>
      <c r="F69" s="26"/>
    </row>
    <row r="70" spans="1:6" s="7" customFormat="1">
      <c r="A70" s="1"/>
      <c r="B70" s="1"/>
      <c r="C70" s="76"/>
      <c r="D70" s="77"/>
      <c r="E70" s="136"/>
      <c r="F70" s="26"/>
    </row>
    <row r="71" spans="1:6" s="7" customFormat="1">
      <c r="A71" s="1"/>
      <c r="B71" s="1"/>
      <c r="C71" s="76"/>
      <c r="D71" s="77"/>
      <c r="E71" s="136"/>
      <c r="F71" s="26"/>
    </row>
    <row r="72" spans="1:6" s="7" customFormat="1">
      <c r="A72" s="1"/>
      <c r="B72" s="1"/>
      <c r="C72" s="76"/>
      <c r="D72" s="77"/>
      <c r="E72" s="136"/>
      <c r="F72" s="26"/>
    </row>
    <row r="73" spans="1:6" s="7" customFormat="1">
      <c r="A73" s="1"/>
      <c r="B73" s="1"/>
      <c r="C73" s="76"/>
      <c r="D73" s="77"/>
      <c r="E73" s="136"/>
      <c r="F73" s="3"/>
    </row>
    <row r="74" spans="1:6" s="7" customFormat="1">
      <c r="A74" s="1"/>
      <c r="B74" s="1"/>
      <c r="C74" s="76"/>
      <c r="D74" s="77"/>
      <c r="E74" s="136"/>
      <c r="F74" s="3"/>
    </row>
    <row r="75" spans="1:6" s="7" customFormat="1">
      <c r="A75" s="1"/>
      <c r="B75" s="1"/>
      <c r="C75" s="76"/>
      <c r="D75" s="77"/>
      <c r="E75" s="136"/>
      <c r="F75" s="3"/>
    </row>
    <row r="76" spans="1:6" s="7" customFormat="1">
      <c r="A76" s="1"/>
      <c r="B76" s="1"/>
      <c r="C76" s="76"/>
      <c r="D76" s="77"/>
      <c r="E76" s="136"/>
      <c r="F76" s="3"/>
    </row>
    <row r="77" spans="1:6" s="7" customFormat="1">
      <c r="A77" s="1"/>
      <c r="B77" s="1"/>
      <c r="C77" s="76"/>
      <c r="D77" s="77"/>
      <c r="E77" s="136"/>
      <c r="F77" s="3"/>
    </row>
    <row r="78" spans="1:6" s="7" customFormat="1">
      <c r="A78" s="1"/>
      <c r="B78" s="1"/>
      <c r="C78" s="76"/>
      <c r="D78" s="77"/>
      <c r="E78" s="136"/>
      <c r="F78" s="3"/>
    </row>
    <row r="79" spans="1:6" s="1" customFormat="1">
      <c r="C79" s="76"/>
      <c r="D79" s="77"/>
      <c r="E79" s="136"/>
      <c r="F79" s="3"/>
    </row>
    <row r="80" spans="1:6" s="7" customFormat="1">
      <c r="A80" s="1"/>
      <c r="B80" s="1"/>
      <c r="C80" s="76"/>
      <c r="D80" s="77"/>
      <c r="E80" s="136"/>
      <c r="F80" s="3"/>
    </row>
  </sheetData>
  <customSheetViews>
    <customSheetView guid="{F9645DFC-A270-41E5-B2F8-4DE12B667C0F}" zeroValues="0">
      <pane xSplit="1" ySplit="2" topLeftCell="B3" activePane="bottomRight" state="frozen"/>
      <selection pane="bottomRight" activeCell="B3" sqref="B3"/>
      <rowBreaks count="1" manualBreakCount="1">
        <brk id="58" max="16383" man="1"/>
      </rowBreaks>
      <pageMargins left="0.9" right="0.17" top="0.81" bottom="0.53" header="0.5" footer="0.5"/>
      <printOptions gridLines="1"/>
      <pageSetup orientation="portrait" r:id="rId1"/>
      <headerFooter alignWithMargins="0">
        <oddHeader>&amp;F</oddHeader>
        <oddFooter>Prepared by Barbara_W_Sterling &amp;D&amp;RPage &amp;P</oddFooter>
      </headerFooter>
    </customSheetView>
  </customSheetViews>
  <phoneticPr fontId="3" type="noConversion"/>
  <printOptions gridLines="1"/>
  <pageMargins left="0.9" right="0.17" top="0.81" bottom="0.53" header="0.5" footer="0.5"/>
  <pageSetup orientation="portrait" r:id="rId2"/>
  <headerFooter alignWithMargins="0">
    <oddHeader>&amp;F</oddHeader>
    <oddFooter>Prepared by Barbara_W_Sterling &amp;D&amp;RPage &amp;P</oddFooter>
  </headerFooter>
  <rowBreaks count="1" manualBreakCount="1">
    <brk id="56"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Zeros="0" zoomScaleNormal="100" workbookViewId="0">
      <pane xSplit="1" ySplit="2" topLeftCell="B3" activePane="bottomRight" state="frozen"/>
      <selection pane="topRight" activeCell="B1" sqref="B1"/>
      <selection pane="bottomLeft" activeCell="A3" sqref="A3"/>
      <selection pane="bottomRight" activeCell="A6" sqref="A6"/>
    </sheetView>
  </sheetViews>
  <sheetFormatPr defaultColWidth="10.875" defaultRowHeight="13.2"/>
  <cols>
    <col min="1" max="1" width="30.25" style="3" bestFit="1" customWidth="1"/>
    <col min="2" max="3" width="15.375" style="22" customWidth="1"/>
    <col min="4" max="4" width="15.375" style="47" customWidth="1"/>
    <col min="5" max="5" width="15.375" style="45" customWidth="1"/>
    <col min="6" max="6" width="15.375" style="3" customWidth="1"/>
    <col min="7" max="16384" width="10.875" style="33"/>
  </cols>
  <sheetData>
    <row r="1" spans="1:16">
      <c r="A1" s="10" t="s">
        <v>26</v>
      </c>
      <c r="B1" s="68" t="s">
        <v>20</v>
      </c>
      <c r="C1" s="68" t="s">
        <v>21</v>
      </c>
      <c r="D1" s="69" t="s">
        <v>22</v>
      </c>
      <c r="E1" s="131" t="s">
        <v>28</v>
      </c>
      <c r="F1" s="28" t="s">
        <v>20</v>
      </c>
    </row>
    <row r="2" spans="1:16" s="17" customFormat="1">
      <c r="A2" s="9" t="s">
        <v>27</v>
      </c>
      <c r="B2" s="70" t="s">
        <v>43</v>
      </c>
      <c r="C2" s="70" t="s">
        <v>47</v>
      </c>
      <c r="D2" s="123" t="s">
        <v>47</v>
      </c>
      <c r="E2" s="132" t="s">
        <v>47</v>
      </c>
      <c r="F2" s="70" t="s">
        <v>47</v>
      </c>
    </row>
    <row r="3" spans="1:16" s="16" customFormat="1">
      <c r="A3" s="2" t="s">
        <v>10</v>
      </c>
      <c r="B3" s="19"/>
      <c r="C3" s="19"/>
      <c r="D3" s="46"/>
      <c r="E3" s="43"/>
      <c r="F3" s="27"/>
    </row>
    <row r="4" spans="1:16">
      <c r="A4" s="48" t="s">
        <v>53</v>
      </c>
      <c r="B4" s="12">
        <f>SUM(Dana!B4,'Matthews-Fuller'!B4)</f>
        <v>0</v>
      </c>
      <c r="C4" s="12">
        <f>SUM(Dana!C4,'Matthews-Fuller'!C4)</f>
        <v>345</v>
      </c>
      <c r="D4" s="79">
        <f>SUM(Dana!D4,'Matthews-Fuller'!D4)</f>
        <v>3698</v>
      </c>
      <c r="E4" s="89">
        <f>SUM(Dana!E4,'Matthews-Fuller'!E4)</f>
        <v>-3353</v>
      </c>
      <c r="F4" s="26"/>
    </row>
    <row r="5" spans="1:16">
      <c r="A5" s="48"/>
      <c r="B5" s="12">
        <f>SUM(Dana!B5,'Matthews-Fuller'!B5)</f>
        <v>0</v>
      </c>
      <c r="C5" s="12">
        <f>SUM(Dana!C5,'Matthews-Fuller'!C5)</f>
        <v>0</v>
      </c>
      <c r="D5" s="79">
        <f>SUM(Dana!D5,'Matthews-Fuller'!D5)</f>
        <v>0</v>
      </c>
      <c r="E5" s="44"/>
      <c r="F5" s="26"/>
    </row>
    <row r="6" spans="1:16">
      <c r="A6" s="48" t="s">
        <v>1</v>
      </c>
      <c r="B6" s="12">
        <f>SUM(Dana!B6,'Matthews-Fuller'!B6)</f>
        <v>0</v>
      </c>
      <c r="C6" s="12">
        <f>SUM(Dana!C6,'Matthews-Fuller'!C6)</f>
        <v>166</v>
      </c>
      <c r="D6" s="79">
        <f>SUM(Dana!D6,'Matthews-Fuller'!D6)</f>
        <v>6</v>
      </c>
      <c r="E6" s="89">
        <f>SUM(Dana!E6,'Matthews-Fuller'!E6)</f>
        <v>160</v>
      </c>
      <c r="F6" s="26"/>
    </row>
    <row r="7" spans="1:16">
      <c r="A7" s="48"/>
      <c r="B7" s="12">
        <f>SUM(Dana!B7,'Matthews-Fuller'!B7)</f>
        <v>0</v>
      </c>
      <c r="C7" s="12">
        <f>SUM(Dana!C7,'Matthews-Fuller'!C7)</f>
        <v>0</v>
      </c>
      <c r="D7" s="79">
        <f>SUM(Dana!D7,'Matthews-Fuller'!D7)</f>
        <v>0</v>
      </c>
      <c r="E7" s="89"/>
      <c r="F7" s="26"/>
    </row>
    <row r="8" spans="1:16">
      <c r="A8" s="48" t="s">
        <v>9</v>
      </c>
      <c r="B8" s="12">
        <f>SUM(Dana!B8,'Matthews-Fuller'!B8)</f>
        <v>0</v>
      </c>
      <c r="C8" s="12">
        <f>SUM(Dana!C8,'Matthews-Fuller'!C8)</f>
        <v>0</v>
      </c>
      <c r="D8" s="79">
        <f>SUM(Dana!D8,'Matthews-Fuller'!D8)</f>
        <v>0</v>
      </c>
      <c r="E8" s="89">
        <f>SUM(Dana!E8,'Matthews-Fuller'!E8)</f>
        <v>0</v>
      </c>
      <c r="F8" s="26"/>
    </row>
    <row r="9" spans="1:16" s="34" customFormat="1">
      <c r="A9" s="48"/>
      <c r="B9" s="12">
        <f>SUM(Dana!B9,'Matthews-Fuller'!B9)</f>
        <v>0</v>
      </c>
      <c r="C9" s="12">
        <f>SUM(Dana!C9,'Matthews-Fuller'!C9)</f>
        <v>0</v>
      </c>
      <c r="D9" s="79">
        <f>SUM(Dana!D9,'Matthews-Fuller'!D9)</f>
        <v>0</v>
      </c>
      <c r="E9" s="75"/>
      <c r="F9" s="26"/>
    </row>
    <row r="10" spans="1:16" s="51" customFormat="1">
      <c r="A10" s="48" t="s">
        <v>54</v>
      </c>
      <c r="B10" s="12">
        <f>SUM(Dana!B10,'Matthews-Fuller'!B10)</f>
        <v>0</v>
      </c>
      <c r="C10" s="12">
        <f>SUM(Dana!C10,'Matthews-Fuller'!C10)</f>
        <v>10</v>
      </c>
      <c r="D10" s="79">
        <f>SUM(Dana!D10,'Matthews-Fuller'!D10)</f>
        <v>40</v>
      </c>
      <c r="E10" s="75">
        <f>C10-D10</f>
        <v>-30</v>
      </c>
      <c r="F10" s="26"/>
      <c r="G10" s="57"/>
      <c r="H10" s="57"/>
      <c r="I10" s="57"/>
      <c r="J10" s="57"/>
      <c r="K10" s="57"/>
      <c r="L10" s="57"/>
      <c r="M10" s="57"/>
      <c r="N10" s="53"/>
      <c r="O10" s="56"/>
      <c r="P10" s="54"/>
    </row>
    <row r="11" spans="1:16" s="51" customFormat="1">
      <c r="A11" s="1"/>
      <c r="B11" s="12">
        <f>SUM(Dana!B11,'Matthews-Fuller'!B11)</f>
        <v>0</v>
      </c>
      <c r="C11" s="12">
        <f>SUM(Dana!C11,'Matthews-Fuller'!C11)</f>
        <v>0</v>
      </c>
      <c r="D11" s="79">
        <f>SUM(Dana!D11,'Matthews-Fuller'!D11)</f>
        <v>0</v>
      </c>
      <c r="E11" s="75"/>
      <c r="F11" s="26"/>
      <c r="G11" s="57"/>
      <c r="H11" s="57"/>
      <c r="I11" s="57"/>
      <c r="J11" s="57"/>
      <c r="K11" s="57"/>
      <c r="L11" s="57"/>
      <c r="M11" s="57"/>
      <c r="N11" s="53"/>
      <c r="O11" s="56"/>
      <c r="P11" s="54"/>
    </row>
    <row r="12" spans="1:16" s="51" customFormat="1">
      <c r="A12" s="48" t="s">
        <v>38</v>
      </c>
      <c r="B12" s="12">
        <f>SUM(Dana!B12,'Matthews-Fuller'!B12)</f>
        <v>0</v>
      </c>
      <c r="C12" s="12">
        <f>SUM(Dana!C12,'Matthews-Fuller'!C12)</f>
        <v>2</v>
      </c>
      <c r="D12" s="79">
        <f>SUM(Dana!D12,'Matthews-Fuller'!D12)</f>
        <v>35</v>
      </c>
      <c r="E12" s="75">
        <f>C12-D12</f>
        <v>-33</v>
      </c>
      <c r="F12" s="26"/>
      <c r="G12" s="57"/>
      <c r="H12" s="57"/>
      <c r="I12" s="57"/>
      <c r="J12" s="57"/>
      <c r="K12" s="57"/>
      <c r="L12" s="57"/>
      <c r="M12" s="57"/>
      <c r="N12" s="53"/>
      <c r="O12" s="56"/>
      <c r="P12" s="54"/>
    </row>
    <row r="13" spans="1:16">
      <c r="A13" s="1"/>
      <c r="B13" s="12">
        <f>SUM(Dana!B13,'Matthews-Fuller'!B13)</f>
        <v>0</v>
      </c>
      <c r="C13" s="12">
        <f>SUM(Dana!C13,'Matthews-Fuller'!C13)</f>
        <v>0</v>
      </c>
      <c r="D13" s="79">
        <f>SUM(Dana!D13,'Matthews-Fuller'!D13)</f>
        <v>0</v>
      </c>
      <c r="E13" s="44"/>
      <c r="F13" s="26"/>
    </row>
    <row r="14" spans="1:16">
      <c r="A14" s="1" t="s">
        <v>56</v>
      </c>
      <c r="B14" s="12">
        <f>SUM(Dana!B14,'Matthews-Fuller'!B14)</f>
        <v>137096</v>
      </c>
      <c r="C14" s="12">
        <f>SUM(Dana!C14,'Matthews-Fuller'!C14)</f>
        <v>523</v>
      </c>
      <c r="D14" s="79">
        <f>SUM(Dana!D14,'Matthews-Fuller'!D14)</f>
        <v>3779</v>
      </c>
      <c r="E14" s="89">
        <f>SUM(Dana!E14,'Matthews-Fuller'!E14)</f>
        <v>-3256</v>
      </c>
      <c r="F14" s="26">
        <f>B14+E14</f>
        <v>133840</v>
      </c>
    </row>
    <row r="15" spans="1:16">
      <c r="A15" s="1"/>
      <c r="B15" s="12">
        <f>SUM(Dana!B15,'Matthews-Fuller'!B15)</f>
        <v>0</v>
      </c>
      <c r="C15" s="12">
        <f>SUM(Dana!C15,'Matthews-Fuller'!C15)</f>
        <v>0</v>
      </c>
      <c r="D15" s="79">
        <f>SUM(Dana!D15,'Matthews-Fuller'!D15)</f>
        <v>0</v>
      </c>
      <c r="E15" s="89">
        <f>SUM(Dana!E15,'Matthews-Fuller'!E15)</f>
        <v>0</v>
      </c>
      <c r="F15" s="26">
        <f t="shared" ref="F15:F62" si="0">B15+E15</f>
        <v>0</v>
      </c>
    </row>
    <row r="16" spans="1:16">
      <c r="A16" s="2" t="s">
        <v>0</v>
      </c>
      <c r="B16" s="12">
        <f>SUM(Dana!B16,'Matthews-Fuller'!B16)</f>
        <v>0</v>
      </c>
      <c r="C16" s="12">
        <f>SUM(Dana!C16,'Matthews-Fuller'!C16)</f>
        <v>0</v>
      </c>
      <c r="D16" s="79">
        <f>SUM(Dana!D16,'Matthews-Fuller'!D16)</f>
        <v>0</v>
      </c>
      <c r="E16" s="89">
        <f>SUM(Dana!E16,'Matthews-Fuller'!E16)</f>
        <v>0</v>
      </c>
      <c r="F16" s="26">
        <f t="shared" si="0"/>
        <v>0</v>
      </c>
    </row>
    <row r="17" spans="1:6">
      <c r="A17" s="48" t="s">
        <v>18</v>
      </c>
      <c r="B17" s="12">
        <f>SUM(Dana!B17,'Matthews-Fuller'!B17)</f>
        <v>0</v>
      </c>
      <c r="C17" s="12">
        <f>SUM(Dana!C17,'Matthews-Fuller'!C17)</f>
        <v>0</v>
      </c>
      <c r="D17" s="79">
        <f>SUM(Dana!D17,'Matthews-Fuller'!D17)</f>
        <v>0</v>
      </c>
      <c r="E17" s="89">
        <f>SUM(Dana!E17,'Matthews-Fuller'!E17)</f>
        <v>0</v>
      </c>
      <c r="F17" s="26">
        <f t="shared" si="0"/>
        <v>0</v>
      </c>
    </row>
    <row r="18" spans="1:6">
      <c r="A18" s="48"/>
      <c r="B18" s="12">
        <f>SUM(Dana!B18,'Matthews-Fuller'!B18)</f>
        <v>0</v>
      </c>
      <c r="C18" s="12">
        <f>SUM(Dana!C18,'Matthews-Fuller'!C18)</f>
        <v>0</v>
      </c>
      <c r="D18" s="79">
        <f>SUM(Dana!D18,'Matthews-Fuller'!D18)</f>
        <v>0</v>
      </c>
      <c r="E18" s="89">
        <f>SUM(Dana!E18,'Matthews-Fuller'!E18)</f>
        <v>0</v>
      </c>
      <c r="F18" s="26">
        <f t="shared" si="0"/>
        <v>0</v>
      </c>
    </row>
    <row r="19" spans="1:6">
      <c r="A19" s="48" t="s">
        <v>19</v>
      </c>
      <c r="B19" s="12">
        <f>SUM(Dana!B19,'Matthews-Fuller'!B19)</f>
        <v>0</v>
      </c>
      <c r="C19" s="12">
        <f>SUM(Dana!C19,'Matthews-Fuller'!C19)</f>
        <v>0</v>
      </c>
      <c r="D19" s="79">
        <f>SUM(Dana!D19,'Matthews-Fuller'!D19)</f>
        <v>0</v>
      </c>
      <c r="E19" s="89">
        <f>SUM(Dana!E19,'Matthews-Fuller'!E19)</f>
        <v>0</v>
      </c>
      <c r="F19" s="26">
        <f t="shared" si="0"/>
        <v>0</v>
      </c>
    </row>
    <row r="20" spans="1:6">
      <c r="A20" s="48"/>
      <c r="B20" s="12">
        <f>SUM(Dana!B20,'Matthews-Fuller'!B20)</f>
        <v>0</v>
      </c>
      <c r="C20" s="12">
        <f>SUM(Dana!C20,'Matthews-Fuller'!C20)</f>
        <v>0</v>
      </c>
      <c r="D20" s="79">
        <f>SUM(Dana!D20,'Matthews-Fuller'!D20)</f>
        <v>0</v>
      </c>
      <c r="E20" s="89">
        <f>SUM(Dana!E20,'Matthews-Fuller'!E20)</f>
        <v>0</v>
      </c>
      <c r="F20" s="26">
        <f t="shared" si="0"/>
        <v>0</v>
      </c>
    </row>
    <row r="21" spans="1:6">
      <c r="A21" s="49" t="s">
        <v>29</v>
      </c>
      <c r="B21" s="12">
        <f>SUM(Dana!B21,'Matthews-Fuller'!B21)</f>
        <v>0</v>
      </c>
      <c r="C21" s="12">
        <f>SUM(Dana!C21,'Matthews-Fuller'!C21)</f>
        <v>0</v>
      </c>
      <c r="D21" s="79">
        <f>SUM(Dana!D21,'Matthews-Fuller'!D21)</f>
        <v>0</v>
      </c>
      <c r="E21" s="89">
        <f>SUM(Dana!E21,'Matthews-Fuller'!E21)</f>
        <v>0</v>
      </c>
      <c r="F21" s="26">
        <f t="shared" si="0"/>
        <v>0</v>
      </c>
    </row>
    <row r="22" spans="1:6">
      <c r="A22" s="49"/>
      <c r="B22" s="12">
        <f>SUM(Dana!B22,'Matthews-Fuller'!B22)</f>
        <v>0</v>
      </c>
      <c r="C22" s="12">
        <f>SUM(Dana!C22,'Matthews-Fuller'!C22)</f>
        <v>0</v>
      </c>
      <c r="D22" s="79">
        <f>SUM(Dana!D22,'Matthews-Fuller'!D22)</f>
        <v>0</v>
      </c>
      <c r="E22" s="89">
        <f>SUM(Dana!E22,'Matthews-Fuller'!E22)</f>
        <v>0</v>
      </c>
      <c r="F22" s="26">
        <f t="shared" si="0"/>
        <v>0</v>
      </c>
    </row>
    <row r="23" spans="1:6">
      <c r="A23" s="49" t="s">
        <v>30</v>
      </c>
      <c r="B23" s="12">
        <f>SUM(Dana!B23,'Matthews-Fuller'!B23)</f>
        <v>0</v>
      </c>
      <c r="C23" s="12">
        <f>SUM(Dana!C23,'Matthews-Fuller'!C23)</f>
        <v>0</v>
      </c>
      <c r="D23" s="79">
        <f>SUM(Dana!D23,'Matthews-Fuller'!D23)</f>
        <v>0</v>
      </c>
      <c r="E23" s="89">
        <f>SUM(Dana!E23,'Matthews-Fuller'!E23)</f>
        <v>0</v>
      </c>
      <c r="F23" s="26">
        <f t="shared" si="0"/>
        <v>0</v>
      </c>
    </row>
    <row r="24" spans="1:6">
      <c r="A24" s="49"/>
      <c r="B24" s="12">
        <f>SUM(Dana!B24,'Matthews-Fuller'!B24)</f>
        <v>0</v>
      </c>
      <c r="C24" s="12">
        <f>SUM(Dana!C24,'Matthews-Fuller'!C24)</f>
        <v>0</v>
      </c>
      <c r="D24" s="79">
        <f>SUM(Dana!D24,'Matthews-Fuller'!D24)</f>
        <v>0</v>
      </c>
      <c r="E24" s="89">
        <f>SUM(Dana!E24,'Matthews-Fuller'!E24)</f>
        <v>0</v>
      </c>
      <c r="F24" s="26">
        <f t="shared" si="0"/>
        <v>0</v>
      </c>
    </row>
    <row r="25" spans="1:6">
      <c r="A25" s="1" t="s">
        <v>31</v>
      </c>
      <c r="B25" s="12">
        <f>SUM(Dana!B25,'Matthews-Fuller'!B25)</f>
        <v>2</v>
      </c>
      <c r="C25" s="12">
        <f>SUM(Dana!C25,'Matthews-Fuller'!C25)</f>
        <v>0</v>
      </c>
      <c r="D25" s="79">
        <f>SUM(Dana!D25,'Matthews-Fuller'!D25)</f>
        <v>0</v>
      </c>
      <c r="E25" s="89">
        <f>SUM(Dana!E25,'Matthews-Fuller'!E25)</f>
        <v>0</v>
      </c>
      <c r="F25" s="26">
        <f t="shared" si="0"/>
        <v>2</v>
      </c>
    </row>
    <row r="26" spans="1:6">
      <c r="A26" s="1"/>
      <c r="B26" s="12">
        <f>SUM(Dana!B26,'Matthews-Fuller'!B26)</f>
        <v>0</v>
      </c>
      <c r="C26" s="12">
        <f>SUM(Dana!C26,'Matthews-Fuller'!C26)</f>
        <v>0</v>
      </c>
      <c r="D26" s="79">
        <f>SUM(Dana!D26,'Matthews-Fuller'!D26)</f>
        <v>0</v>
      </c>
      <c r="E26" s="89">
        <f>SUM(Dana!E26,'Matthews-Fuller'!E26)</f>
        <v>0</v>
      </c>
      <c r="F26" s="26">
        <f t="shared" si="0"/>
        <v>0</v>
      </c>
    </row>
    <row r="27" spans="1:6">
      <c r="A27" s="2" t="s">
        <v>57</v>
      </c>
      <c r="B27" s="12">
        <f>SUM(Dana!B27,'Matthews-Fuller'!B27)</f>
        <v>0</v>
      </c>
      <c r="C27" s="12">
        <f>SUM(Dana!C27,'Matthews-Fuller'!C27)</f>
        <v>0</v>
      </c>
      <c r="D27" s="79">
        <f>SUM(Dana!D27,'Matthews-Fuller'!D27)</f>
        <v>0</v>
      </c>
      <c r="E27" s="89">
        <f>SUM(Dana!E27,'Matthews-Fuller'!E27)</f>
        <v>0</v>
      </c>
      <c r="F27" s="26">
        <f t="shared" si="0"/>
        <v>0</v>
      </c>
    </row>
    <row r="28" spans="1:6" s="16" customFormat="1">
      <c r="A28" s="48" t="s">
        <v>13</v>
      </c>
      <c r="B28" s="12">
        <f>SUM(Dana!B28,'Matthews-Fuller'!B28)</f>
        <v>62</v>
      </c>
      <c r="C28" s="12">
        <f>SUM(Dana!C28,'Matthews-Fuller'!C28)</f>
        <v>0</v>
      </c>
      <c r="D28" s="79">
        <f>SUM(Dana!D28,'Matthews-Fuller'!D28)</f>
        <v>0</v>
      </c>
      <c r="E28" s="89">
        <f>SUM(Dana!E28,'Matthews-Fuller'!E28)</f>
        <v>0</v>
      </c>
      <c r="F28" s="26">
        <f t="shared" si="0"/>
        <v>62</v>
      </c>
    </row>
    <row r="29" spans="1:6" s="16" customFormat="1">
      <c r="A29" s="48"/>
      <c r="B29" s="12">
        <f>SUM(Dana!B29,'Matthews-Fuller'!B29)</f>
        <v>0</v>
      </c>
      <c r="C29" s="12">
        <f>SUM(Dana!C29,'Matthews-Fuller'!C29)</f>
        <v>0</v>
      </c>
      <c r="D29" s="79">
        <f>SUM(Dana!D29,'Matthews-Fuller'!D29)</f>
        <v>0</v>
      </c>
      <c r="E29" s="89">
        <f>SUM(Dana!E29,'Matthews-Fuller'!E29)</f>
        <v>0</v>
      </c>
      <c r="F29" s="26">
        <f t="shared" si="0"/>
        <v>0</v>
      </c>
    </row>
    <row r="30" spans="1:6" s="16" customFormat="1">
      <c r="A30" s="48" t="s">
        <v>69</v>
      </c>
      <c r="B30" s="12">
        <f>SUM(Dana!B30,'Matthews-Fuller'!B30)</f>
        <v>206</v>
      </c>
      <c r="C30" s="12">
        <f>SUM(Dana!C30,'Matthews-Fuller'!C30)</f>
        <v>2</v>
      </c>
      <c r="D30" s="79">
        <f>SUM(Dana!D30,'Matthews-Fuller'!D30)</f>
        <v>55</v>
      </c>
      <c r="E30" s="89">
        <f>SUM(Dana!E30,'Matthews-Fuller'!E30)</f>
        <v>-53</v>
      </c>
      <c r="F30" s="26">
        <f t="shared" si="0"/>
        <v>153</v>
      </c>
    </row>
    <row r="31" spans="1:6" s="16" customFormat="1">
      <c r="A31" s="48"/>
      <c r="B31" s="12">
        <f>SUM(Dana!B31,'Matthews-Fuller'!B31)</f>
        <v>0</v>
      </c>
      <c r="C31" s="12">
        <f>SUM(Dana!C31,'Matthews-Fuller'!C31)</f>
        <v>0</v>
      </c>
      <c r="D31" s="79">
        <f>SUM(Dana!D31,'Matthews-Fuller'!D31)</f>
        <v>0</v>
      </c>
      <c r="E31" s="89">
        <f>SUM(Dana!E31,'Matthews-Fuller'!E31)</f>
        <v>0</v>
      </c>
      <c r="F31" s="26">
        <f t="shared" si="0"/>
        <v>0</v>
      </c>
    </row>
    <row r="32" spans="1:6">
      <c r="A32" s="48" t="s">
        <v>12</v>
      </c>
      <c r="B32" s="12">
        <f>SUM(Dana!B32,'Matthews-Fuller'!B32)</f>
        <v>22</v>
      </c>
      <c r="C32" s="12">
        <f>SUM(Dana!C32,'Matthews-Fuller'!C32)</f>
        <v>0</v>
      </c>
      <c r="D32" s="79">
        <f>SUM(Dana!D32,'Matthews-Fuller'!D32)</f>
        <v>0</v>
      </c>
      <c r="E32" s="89">
        <f>SUM(Dana!E32,'Matthews-Fuller'!E32)</f>
        <v>0</v>
      </c>
      <c r="F32" s="26">
        <f t="shared" si="0"/>
        <v>22</v>
      </c>
    </row>
    <row r="33" spans="1:16">
      <c r="A33" s="48"/>
      <c r="B33" s="12">
        <f>SUM(Dana!B33,'Matthews-Fuller'!B33)</f>
        <v>0</v>
      </c>
      <c r="C33" s="12">
        <f>SUM(Dana!C33,'Matthews-Fuller'!C33)</f>
        <v>0</v>
      </c>
      <c r="D33" s="79">
        <f>SUM(Dana!D33,'Matthews-Fuller'!D33)</f>
        <v>0</v>
      </c>
      <c r="E33" s="89">
        <f>SUM(Dana!E33,'Matthews-Fuller'!E33)</f>
        <v>0</v>
      </c>
      <c r="F33" s="26">
        <f t="shared" si="0"/>
        <v>0</v>
      </c>
    </row>
    <row r="34" spans="1:16">
      <c r="A34" s="48" t="s">
        <v>11</v>
      </c>
      <c r="B34" s="12">
        <f>SUM(Dana!B34,'Matthews-Fuller'!B34)</f>
        <v>37</v>
      </c>
      <c r="C34" s="12">
        <f>SUM(Dana!C34,'Matthews-Fuller'!C34)</f>
        <v>0</v>
      </c>
      <c r="D34" s="79">
        <f>SUM(Dana!D34,'Matthews-Fuller'!D34)</f>
        <v>7</v>
      </c>
      <c r="E34" s="89">
        <f>SUM(Dana!E34,'Matthews-Fuller'!E34)</f>
        <v>-7</v>
      </c>
      <c r="F34" s="26">
        <f t="shared" si="0"/>
        <v>30</v>
      </c>
    </row>
    <row r="35" spans="1:16">
      <c r="A35" s="48"/>
      <c r="B35" s="12">
        <f>SUM(Dana!B35,'Matthews-Fuller'!B35)</f>
        <v>0</v>
      </c>
      <c r="C35" s="12">
        <f>SUM(Dana!C35,'Matthews-Fuller'!C35)</f>
        <v>0</v>
      </c>
      <c r="D35" s="79">
        <f>SUM(Dana!D35,'Matthews-Fuller'!D35)</f>
        <v>0</v>
      </c>
      <c r="E35" s="89">
        <f>SUM(Dana!E35,'Matthews-Fuller'!E35)</f>
        <v>0</v>
      </c>
      <c r="F35" s="26">
        <f t="shared" si="0"/>
        <v>0</v>
      </c>
    </row>
    <row r="36" spans="1:16">
      <c r="A36" s="48" t="s">
        <v>35</v>
      </c>
      <c r="B36" s="12">
        <f>SUM(Dana!B36,'Matthews-Fuller'!B36)</f>
        <v>5</v>
      </c>
      <c r="C36" s="12">
        <f>SUM(Dana!C36,'Matthews-Fuller'!C36)</f>
        <v>0</v>
      </c>
      <c r="D36" s="79">
        <f>SUM(Dana!D36,'Matthews-Fuller'!D36)</f>
        <v>5</v>
      </c>
      <c r="E36" s="89">
        <f>SUM(Dana!E36,'Matthews-Fuller'!E36)</f>
        <v>-5</v>
      </c>
      <c r="F36" s="26">
        <f t="shared" si="0"/>
        <v>0</v>
      </c>
    </row>
    <row r="37" spans="1:16">
      <c r="A37" s="48"/>
      <c r="B37" s="12">
        <f>SUM(Dana!B37,'Matthews-Fuller'!B37)</f>
        <v>0</v>
      </c>
      <c r="C37" s="12">
        <f>SUM(Dana!C37,'Matthews-Fuller'!C37)</f>
        <v>0</v>
      </c>
      <c r="D37" s="79">
        <f>SUM(Dana!D37,'Matthews-Fuller'!D37)</f>
        <v>0</v>
      </c>
      <c r="E37" s="89">
        <f>SUM(Dana!E37,'Matthews-Fuller'!E37)</f>
        <v>0</v>
      </c>
      <c r="F37" s="26">
        <f t="shared" si="0"/>
        <v>0</v>
      </c>
    </row>
    <row r="38" spans="1:16">
      <c r="A38" s="48" t="s">
        <v>5</v>
      </c>
      <c r="B38" s="12">
        <f>SUM(Dana!B38,'Matthews-Fuller'!B38)</f>
        <v>3867</v>
      </c>
      <c r="C38" s="12">
        <f>SUM(Dana!C38,'Matthews-Fuller'!C38)</f>
        <v>0</v>
      </c>
      <c r="D38" s="79">
        <f>SUM(Dana!D38,'Matthews-Fuller'!D38)</f>
        <v>3866</v>
      </c>
      <c r="E38" s="89">
        <f>SUM(Dana!E38,'Matthews-Fuller'!E38)</f>
        <v>-3866</v>
      </c>
      <c r="F38" s="26">
        <f t="shared" si="0"/>
        <v>1</v>
      </c>
    </row>
    <row r="39" spans="1:16">
      <c r="A39" s="48"/>
      <c r="B39" s="12">
        <f>SUM(Dana!B39,'Matthews-Fuller'!B39)</f>
        <v>0</v>
      </c>
      <c r="C39" s="12">
        <f>SUM(Dana!C39,'Matthews-Fuller'!C39)</f>
        <v>0</v>
      </c>
      <c r="D39" s="79">
        <f>SUM(Dana!D39,'Matthews-Fuller'!D39)</f>
        <v>0</v>
      </c>
      <c r="E39" s="89">
        <f>SUM(Dana!E39,'Matthews-Fuller'!E39)</f>
        <v>0</v>
      </c>
      <c r="F39" s="26">
        <f t="shared" si="0"/>
        <v>0</v>
      </c>
    </row>
    <row r="40" spans="1:16">
      <c r="A40" s="48" t="s">
        <v>36</v>
      </c>
      <c r="B40" s="12">
        <f>SUM(Dana!B40,'Matthews-Fuller'!B40)</f>
        <v>2</v>
      </c>
      <c r="C40" s="12">
        <f>SUM(Dana!C40,'Matthews-Fuller'!C40)</f>
        <v>0</v>
      </c>
      <c r="D40" s="12">
        <f>SUM(Dana!D40,'Matthews-Fuller'!D40)</f>
        <v>0</v>
      </c>
      <c r="E40" s="89">
        <f>SUM(Dana!E40,'Matthews-Fuller'!E40)</f>
        <v>0</v>
      </c>
      <c r="F40" s="26">
        <f t="shared" si="0"/>
        <v>2</v>
      </c>
    </row>
    <row r="41" spans="1:16">
      <c r="A41" s="48"/>
      <c r="B41" s="12">
        <f>SUM(Dana!B41,'Matthews-Fuller'!B41)</f>
        <v>0</v>
      </c>
      <c r="C41" s="12">
        <f>SUM(Dana!C41,'Matthews-Fuller'!C41)</f>
        <v>0</v>
      </c>
      <c r="D41" s="12">
        <f>SUM(Dana!D41,'Matthews-Fuller'!D41)</f>
        <v>0</v>
      </c>
      <c r="E41" s="89">
        <f>SUM(Dana!E41,'Matthews-Fuller'!E41)</f>
        <v>0</v>
      </c>
      <c r="F41" s="26">
        <f t="shared" si="0"/>
        <v>0</v>
      </c>
    </row>
    <row r="42" spans="1:16">
      <c r="A42" s="48" t="s">
        <v>14</v>
      </c>
      <c r="B42" s="12">
        <f>SUM(Dana!B42,'Matthews-Fuller'!B42)</f>
        <v>0</v>
      </c>
      <c r="C42" s="12">
        <f>SUM(Dana!C42,'Matthews-Fuller'!C42)</f>
        <v>0</v>
      </c>
      <c r="D42" s="12">
        <f>SUM(Dana!D42,'Matthews-Fuller'!D42)</f>
        <v>0</v>
      </c>
      <c r="E42" s="89">
        <f>SUM(Dana!E42,'Matthews-Fuller'!E42)</f>
        <v>0</v>
      </c>
      <c r="F42" s="26">
        <f t="shared" si="0"/>
        <v>0</v>
      </c>
    </row>
    <row r="43" spans="1:16">
      <c r="A43" s="48"/>
      <c r="B43" s="12">
        <f>SUM(Dana!B43,'Matthews-Fuller'!B43)</f>
        <v>0</v>
      </c>
      <c r="C43" s="12">
        <f>SUM(Dana!C43,'Matthews-Fuller'!C43)</f>
        <v>0</v>
      </c>
      <c r="D43" s="12">
        <f>SUM(Dana!D43,'Matthews-Fuller'!D43)</f>
        <v>0</v>
      </c>
      <c r="E43" s="89">
        <f>SUM(Dana!E43,'Matthews-Fuller'!E43)</f>
        <v>0</v>
      </c>
      <c r="F43" s="26">
        <f t="shared" si="0"/>
        <v>0</v>
      </c>
    </row>
    <row r="44" spans="1:16" s="7" customFormat="1">
      <c r="A44" s="130" t="s">
        <v>41</v>
      </c>
      <c r="B44" s="12">
        <f>SUM(Dana!B44,'Matthews-Fuller'!B44)</f>
        <v>0</v>
      </c>
      <c r="C44" s="12">
        <f>SUM(Dana!C44,'Matthews-Fuller'!C44)</f>
        <v>0</v>
      </c>
      <c r="D44" s="12">
        <f>SUM(Dana!D44,'Matthews-Fuller'!D44)</f>
        <v>0</v>
      </c>
      <c r="E44" s="75">
        <f t="shared" ref="E44:E49" si="1">C44-D44</f>
        <v>0</v>
      </c>
      <c r="F44" s="26">
        <f t="shared" si="0"/>
        <v>0</v>
      </c>
      <c r="G44" s="129"/>
      <c r="H44" s="129"/>
      <c r="I44" s="129"/>
      <c r="J44" s="129"/>
      <c r="K44" s="129"/>
      <c r="L44" s="129"/>
      <c r="M44" s="129"/>
      <c r="N44" s="129"/>
      <c r="O44" s="129"/>
      <c r="P44" s="91"/>
    </row>
    <row r="45" spans="1:16" s="7" customFormat="1">
      <c r="A45" s="6"/>
      <c r="B45" s="12">
        <f>SUM(Dana!B45,'Matthews-Fuller'!B45)</f>
        <v>0</v>
      </c>
      <c r="C45" s="12">
        <f>SUM(Dana!C45,'Matthews-Fuller'!C45)</f>
        <v>0</v>
      </c>
      <c r="D45" s="12">
        <f>SUM(Dana!D45,'Matthews-Fuller'!D45)</f>
        <v>0</v>
      </c>
      <c r="E45" s="75">
        <f t="shared" si="1"/>
        <v>0</v>
      </c>
      <c r="F45" s="26">
        <f t="shared" si="0"/>
        <v>0</v>
      </c>
      <c r="G45" s="91"/>
      <c r="H45" s="91"/>
      <c r="I45" s="91"/>
      <c r="J45" s="91"/>
      <c r="K45" s="91"/>
      <c r="L45" s="91"/>
      <c r="M45" s="91"/>
      <c r="N45" s="91"/>
      <c r="O45" s="91"/>
      <c r="P45" s="91"/>
    </row>
    <row r="46" spans="1:16" s="7" customFormat="1">
      <c r="A46" s="7" t="s">
        <v>42</v>
      </c>
      <c r="B46" s="12">
        <f>SUM(Dana!B46,'Matthews-Fuller'!B46)</f>
        <v>0</v>
      </c>
      <c r="C46" s="12">
        <f>SUM(Dana!C46,'Matthews-Fuller'!C46)</f>
        <v>0</v>
      </c>
      <c r="D46" s="12">
        <f>SUM(Dana!D46,'Matthews-Fuller'!D46)</f>
        <v>0</v>
      </c>
      <c r="E46" s="75">
        <f t="shared" si="1"/>
        <v>0</v>
      </c>
      <c r="F46" s="26">
        <f t="shared" si="0"/>
        <v>0</v>
      </c>
      <c r="G46" s="129"/>
      <c r="H46" s="129"/>
      <c r="I46" s="129"/>
      <c r="J46" s="129"/>
      <c r="K46" s="129"/>
      <c r="L46" s="129"/>
      <c r="M46" s="129"/>
      <c r="N46" s="129"/>
      <c r="O46" s="129"/>
      <c r="P46" s="91"/>
    </row>
    <row r="47" spans="1:16" s="7" customFormat="1">
      <c r="A47" s="6"/>
      <c r="B47" s="12">
        <f>SUM(Dana!B47,'Matthews-Fuller'!B47)</f>
        <v>0</v>
      </c>
      <c r="C47" s="12">
        <f>SUM(Dana!C47,'Matthews-Fuller'!C47)</f>
        <v>0</v>
      </c>
      <c r="D47" s="12">
        <f>SUM(Dana!D47,'Matthews-Fuller'!D47)</f>
        <v>0</v>
      </c>
      <c r="E47" s="75">
        <f t="shared" si="1"/>
        <v>0</v>
      </c>
      <c r="F47" s="26">
        <f t="shared" si="0"/>
        <v>0</v>
      </c>
      <c r="G47" s="129"/>
      <c r="H47" s="129"/>
      <c r="I47" s="129"/>
      <c r="J47" s="129"/>
      <c r="K47" s="129"/>
      <c r="L47" s="129"/>
      <c r="M47" s="129"/>
      <c r="N47" s="129"/>
      <c r="O47" s="129"/>
      <c r="P47" s="129"/>
    </row>
    <row r="48" spans="1:16" s="34" customFormat="1">
      <c r="A48" s="48" t="s">
        <v>3</v>
      </c>
      <c r="B48" s="12">
        <f>SUM(Dana!B48,'Matthews-Fuller'!B48)</f>
        <v>2</v>
      </c>
      <c r="C48" s="12">
        <f>SUM(Dana!C48,'Matthews-Fuller'!C48)</f>
        <v>0</v>
      </c>
      <c r="D48" s="12">
        <f>SUM(Dana!D48,'Matthews-Fuller'!D48)</f>
        <v>0</v>
      </c>
      <c r="E48" s="75">
        <f t="shared" si="1"/>
        <v>0</v>
      </c>
      <c r="F48" s="26">
        <f t="shared" si="0"/>
        <v>2</v>
      </c>
    </row>
    <row r="49" spans="1:6" s="34" customFormat="1">
      <c r="A49" s="6"/>
      <c r="B49" s="12">
        <f>SUM(Dana!B49,'Matthews-Fuller'!B49)</f>
        <v>0</v>
      </c>
      <c r="C49" s="12">
        <f>SUM(Dana!C49,'Matthews-Fuller'!C49)</f>
        <v>0</v>
      </c>
      <c r="D49" s="12">
        <f>SUM(Dana!D49,'Matthews-Fuller'!D49)</f>
        <v>0</v>
      </c>
      <c r="E49" s="75">
        <f t="shared" si="1"/>
        <v>0</v>
      </c>
      <c r="F49" s="26">
        <f t="shared" si="0"/>
        <v>0</v>
      </c>
    </row>
    <row r="50" spans="1:6" s="34" customFormat="1">
      <c r="A50" s="6" t="s">
        <v>58</v>
      </c>
      <c r="B50" s="12">
        <f>SUM(Dana!B50,'Matthews-Fuller'!B50)</f>
        <v>4203</v>
      </c>
      <c r="C50" s="12">
        <f>SUM(Dana!C50,'Matthews-Fuller'!C50)</f>
        <v>2</v>
      </c>
      <c r="D50" s="12">
        <f>SUM(Dana!D50,'Matthews-Fuller'!D50)</f>
        <v>3933</v>
      </c>
      <c r="E50" s="134">
        <f>C50-D50</f>
        <v>-3931</v>
      </c>
      <c r="F50" s="26">
        <f t="shared" ref="F50:F55" si="2">B50+E50</f>
        <v>272</v>
      </c>
    </row>
    <row r="51" spans="1:6">
      <c r="A51" s="7"/>
      <c r="B51" s="15">
        <v>0</v>
      </c>
      <c r="C51" s="29"/>
      <c r="D51" s="74"/>
      <c r="E51" s="134"/>
      <c r="F51" s="26">
        <f t="shared" si="2"/>
        <v>0</v>
      </c>
    </row>
    <row r="52" spans="1:6">
      <c r="A52" s="61" t="s">
        <v>60</v>
      </c>
      <c r="B52" s="73">
        <f>B14</f>
        <v>137096</v>
      </c>
      <c r="C52" s="29">
        <f>C14</f>
        <v>523</v>
      </c>
      <c r="D52" s="92">
        <f>D14</f>
        <v>3779</v>
      </c>
      <c r="E52" s="135">
        <f>C52-D52</f>
        <v>-3256</v>
      </c>
      <c r="F52" s="26">
        <f t="shared" si="2"/>
        <v>133840</v>
      </c>
    </row>
    <row r="53" spans="1:6">
      <c r="A53" s="7" t="s">
        <v>61</v>
      </c>
      <c r="B53" s="73">
        <f>B25</f>
        <v>2</v>
      </c>
      <c r="C53" s="29">
        <f>C25</f>
        <v>0</v>
      </c>
      <c r="D53" s="92">
        <f>D25</f>
        <v>0</v>
      </c>
      <c r="E53" s="135">
        <f>C53-D53</f>
        <v>0</v>
      </c>
      <c r="F53" s="26">
        <f t="shared" si="2"/>
        <v>2</v>
      </c>
    </row>
    <row r="54" spans="1:6">
      <c r="A54" s="7" t="s">
        <v>59</v>
      </c>
      <c r="B54" s="73">
        <f>B50</f>
        <v>4203</v>
      </c>
      <c r="C54" s="29">
        <f>C50</f>
        <v>2</v>
      </c>
      <c r="D54" s="92">
        <f>D50</f>
        <v>3933</v>
      </c>
      <c r="E54" s="135">
        <f>C54-D54</f>
        <v>-3931</v>
      </c>
      <c r="F54" s="26">
        <f t="shared" si="2"/>
        <v>272</v>
      </c>
    </row>
    <row r="55" spans="1:6">
      <c r="A55" s="8" t="s">
        <v>2</v>
      </c>
      <c r="B55" s="73">
        <f>SUM(B51:B54)</f>
        <v>141301</v>
      </c>
      <c r="C55" s="29">
        <f>SUM(C52:C54)</f>
        <v>525</v>
      </c>
      <c r="D55" s="29">
        <f>SUM(D52:D54)</f>
        <v>7712</v>
      </c>
      <c r="E55" s="135">
        <f>C55-D55</f>
        <v>-7187</v>
      </c>
      <c r="F55" s="26">
        <f t="shared" si="2"/>
        <v>134114</v>
      </c>
    </row>
    <row r="56" spans="1:6">
      <c r="A56" s="8"/>
      <c r="B56" s="12">
        <v>0</v>
      </c>
      <c r="C56" s="12">
        <f>SUM(Dana!C56,'Matthews-Fuller'!C56)</f>
        <v>0</v>
      </c>
      <c r="D56" s="79">
        <f>SUM(Dana!D56,'Matthews-Fuller'!D56)</f>
        <v>0</v>
      </c>
      <c r="E56" s="89">
        <f>SUM(Dana!E56,'Matthews-Fuller'!E56)</f>
        <v>0</v>
      </c>
      <c r="F56" s="26">
        <f t="shared" si="0"/>
        <v>0</v>
      </c>
    </row>
    <row r="57" spans="1:6">
      <c r="A57" s="37" t="s">
        <v>62</v>
      </c>
      <c r="B57" s="12">
        <v>0</v>
      </c>
      <c r="C57" s="12">
        <f>SUM(Dana!C57,'Matthews-Fuller'!C57)</f>
        <v>0</v>
      </c>
      <c r="D57" s="79">
        <f>SUM(Dana!D57,'Matthews-Fuller'!D57)</f>
        <v>0</v>
      </c>
      <c r="E57" s="89">
        <f>SUM(Dana!E57,'Matthews-Fuller'!E57)</f>
        <v>0</v>
      </c>
      <c r="F57" s="26">
        <f t="shared" si="0"/>
        <v>0</v>
      </c>
    </row>
    <row r="58" spans="1:6">
      <c r="A58" s="67" t="s">
        <v>24</v>
      </c>
      <c r="B58" s="12">
        <v>733</v>
      </c>
      <c r="C58" s="12">
        <f>SUM(Dana!C58,'Matthews-Fuller'!C58)</f>
        <v>0</v>
      </c>
      <c r="D58" s="79">
        <f>SUM(Dana!D58,'Matthews-Fuller'!D58)</f>
        <v>8</v>
      </c>
      <c r="E58" s="89">
        <f>SUM(Dana!E58,'Matthews-Fuller'!E58)</f>
        <v>-8</v>
      </c>
      <c r="F58" s="26">
        <f t="shared" si="0"/>
        <v>725</v>
      </c>
    </row>
    <row r="59" spans="1:6">
      <c r="A59" s="67" t="s">
        <v>25</v>
      </c>
      <c r="B59" s="12">
        <v>3</v>
      </c>
      <c r="C59" s="12">
        <f>SUM(Dana!C59,'Matthews-Fuller'!C59)</f>
        <v>0</v>
      </c>
      <c r="D59" s="79">
        <f>SUM(Dana!D59,'Matthews-Fuller'!D59)</f>
        <v>0</v>
      </c>
      <c r="E59" s="89">
        <f>SUM(Dana!E59,'Matthews-Fuller'!E59)</f>
        <v>0</v>
      </c>
      <c r="F59" s="26">
        <f t="shared" si="0"/>
        <v>3</v>
      </c>
    </row>
    <row r="60" spans="1:6">
      <c r="A60" s="82" t="s">
        <v>32</v>
      </c>
      <c r="B60" s="12">
        <v>13014</v>
      </c>
      <c r="C60" s="12">
        <f>SUM(Dana!C60,'Matthews-Fuller'!C60)</f>
        <v>0</v>
      </c>
      <c r="D60" s="79">
        <f>SUM(Dana!D60,'Matthews-Fuller'!D60)</f>
        <v>0</v>
      </c>
      <c r="E60" s="89">
        <f>SUM(Dana!E60,'Matthews-Fuller'!E60)</f>
        <v>11</v>
      </c>
      <c r="F60" s="26">
        <f>B60+E60</f>
        <v>13025</v>
      </c>
    </row>
    <row r="61" spans="1:6">
      <c r="A61" s="82" t="s">
        <v>33</v>
      </c>
      <c r="B61" s="12">
        <v>2</v>
      </c>
      <c r="C61" s="12">
        <f>SUM(Dana!C61,'Matthews-Fuller'!C61)</f>
        <v>0</v>
      </c>
      <c r="D61" s="79">
        <f>SUM(Dana!D61,'Matthews-Fuller'!D61)</f>
        <v>0</v>
      </c>
      <c r="E61" s="89">
        <f>SUM(Dana!E61,'Matthews-Fuller'!E61)</f>
        <v>0</v>
      </c>
      <c r="F61" s="26">
        <f t="shared" si="0"/>
        <v>2</v>
      </c>
    </row>
    <row r="62" spans="1:6">
      <c r="A62" s="38" t="s">
        <v>2</v>
      </c>
      <c r="B62" s="12">
        <v>13752</v>
      </c>
      <c r="C62" s="12">
        <f>SUM(Dana!C62,'Matthews-Fuller'!C62)</f>
        <v>0</v>
      </c>
      <c r="D62" s="79">
        <f>SUM(Dana!D62,'Matthews-Fuller'!D62)</f>
        <v>8</v>
      </c>
      <c r="E62" s="89">
        <f>SUM(Dana!E62,'Matthews-Fuller'!E62)</f>
        <v>3</v>
      </c>
      <c r="F62" s="26">
        <f t="shared" si="0"/>
        <v>13755</v>
      </c>
    </row>
    <row r="63" spans="1:6">
      <c r="B63" s="12"/>
      <c r="C63" s="12"/>
      <c r="D63" s="79"/>
      <c r="E63" s="89"/>
      <c r="F63" s="26"/>
    </row>
    <row r="64" spans="1:6">
      <c r="B64" s="12"/>
      <c r="C64" s="12"/>
      <c r="D64" s="79"/>
      <c r="E64" s="89"/>
      <c r="F64" s="26"/>
    </row>
    <row r="65" spans="1:6">
      <c r="B65" s="12"/>
      <c r="C65" s="12"/>
      <c r="D65" s="79"/>
      <c r="E65" s="89"/>
      <c r="F65" s="26"/>
    </row>
    <row r="66" spans="1:6">
      <c r="B66" s="12"/>
      <c r="C66" s="12"/>
      <c r="D66" s="79"/>
      <c r="E66" s="89"/>
      <c r="F66" s="26"/>
    </row>
    <row r="67" spans="1:6">
      <c r="F67" s="26"/>
    </row>
    <row r="68" spans="1:6">
      <c r="F68" s="26"/>
    </row>
    <row r="69" spans="1:6">
      <c r="F69" s="26"/>
    </row>
    <row r="70" spans="1:6">
      <c r="F70" s="26"/>
    </row>
    <row r="71" spans="1:6">
      <c r="F71" s="26"/>
    </row>
    <row r="72" spans="1:6" s="14" customFormat="1">
      <c r="A72" s="3"/>
      <c r="B72" s="22"/>
      <c r="C72" s="22"/>
      <c r="D72" s="47"/>
      <c r="E72" s="45"/>
      <c r="F72" s="26"/>
    </row>
    <row r="73" spans="1:6" s="14" customFormat="1">
      <c r="A73" s="3"/>
      <c r="B73" s="22"/>
      <c r="C73" s="22"/>
      <c r="D73" s="47"/>
      <c r="E73" s="45"/>
      <c r="F73" s="3"/>
    </row>
    <row r="74" spans="1:6" s="14" customFormat="1">
      <c r="A74" s="3"/>
      <c r="B74" s="22"/>
      <c r="C74" s="22"/>
      <c r="D74" s="47"/>
      <c r="E74" s="45"/>
      <c r="F74" s="3"/>
    </row>
    <row r="75" spans="1:6" s="14" customFormat="1">
      <c r="A75" s="3"/>
      <c r="B75" s="22"/>
      <c r="C75" s="22"/>
      <c r="D75" s="47"/>
      <c r="E75" s="45"/>
      <c r="F75" s="3"/>
    </row>
    <row r="76" spans="1:6" s="7" customFormat="1">
      <c r="A76" s="3"/>
      <c r="B76" s="22"/>
      <c r="C76" s="22"/>
      <c r="D76" s="47"/>
      <c r="E76" s="45"/>
      <c r="F76" s="3"/>
    </row>
    <row r="77" spans="1:6" s="7" customFormat="1">
      <c r="A77" s="3"/>
      <c r="B77" s="22"/>
      <c r="C77" s="22"/>
      <c r="D77" s="47"/>
      <c r="E77" s="45"/>
      <c r="F77" s="3"/>
    </row>
    <row r="78" spans="1:6" s="7" customFormat="1">
      <c r="A78" s="3"/>
      <c r="B78" s="22"/>
      <c r="C78" s="22"/>
      <c r="D78" s="47"/>
      <c r="E78" s="45"/>
      <c r="F78" s="3"/>
    </row>
    <row r="79" spans="1:6" s="7" customFormat="1">
      <c r="A79" s="3"/>
      <c r="B79" s="22"/>
      <c r="C79" s="22"/>
      <c r="D79" s="47"/>
      <c r="E79" s="45"/>
      <c r="F79" s="3"/>
    </row>
    <row r="80" spans="1:6" s="7" customFormat="1">
      <c r="A80" s="3"/>
      <c r="B80" s="22"/>
      <c r="C80" s="22"/>
      <c r="D80" s="47"/>
      <c r="E80" s="45"/>
      <c r="F80" s="3"/>
    </row>
    <row r="81" spans="1:6" s="7" customFormat="1">
      <c r="A81" s="3"/>
      <c r="B81" s="22"/>
      <c r="C81" s="22"/>
      <c r="D81" s="47"/>
      <c r="E81" s="45"/>
      <c r="F81" s="3"/>
    </row>
    <row r="82" spans="1:6" s="7" customFormat="1">
      <c r="A82" s="3"/>
      <c r="B82" s="22"/>
      <c r="C82" s="22"/>
      <c r="D82" s="47"/>
      <c r="E82" s="45"/>
      <c r="F82" s="3"/>
    </row>
    <row r="83" spans="1:6" s="3" customFormat="1">
      <c r="B83" s="22"/>
      <c r="C83" s="22"/>
      <c r="D83" s="47"/>
      <c r="E83" s="45"/>
    </row>
    <row r="84" spans="1:6" s="7" customFormat="1">
      <c r="A84" s="3"/>
      <c r="B84" s="22"/>
      <c r="C84" s="22"/>
      <c r="D84" s="47"/>
      <c r="E84" s="45"/>
      <c r="F84" s="3"/>
    </row>
  </sheetData>
  <customSheetViews>
    <customSheetView guid="{F9645DFC-A270-41E5-B2F8-4DE12B667C0F}" zeroValues="0">
      <pane xSplit="1" ySplit="2" topLeftCell="B3" activePane="bottomRight" state="frozen"/>
      <selection pane="bottomRight" activeCell="B3" sqref="B3"/>
      <pageMargins left="0.42" right="0.46" top="0.75" bottom="0.65" header="0.33" footer="0.34"/>
      <printOptions horizontalCentered="1" gridLines="1"/>
      <pageSetup orientation="portrait" r:id="rId1"/>
      <headerFooter alignWithMargins="0">
        <oddHeader>&amp;F</oddHeader>
        <oddFooter>Prepared by Barbara_W_Sterling &amp;D&amp;RPage &amp;P</oddFooter>
      </headerFooter>
    </customSheetView>
  </customSheetViews>
  <printOptions horizontalCentered="1" gridLines="1"/>
  <pageMargins left="0.42" right="0.46" top="0.75" bottom="0.65" header="0.33" footer="0.34"/>
  <pageSetup orientation="portrait" r:id="rId2"/>
  <headerFooter alignWithMargins="0">
    <oddHeader>&amp;F</oddHeader>
    <oddFooter>Prepared by Barbara_W_Sterling &amp;D&amp;RPage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Zeros="0" zoomScale="98" zoomScaleNormal="98" workbookViewId="0">
      <pane xSplit="1" ySplit="2" topLeftCell="B49" activePane="bottomRight" state="frozen"/>
      <selection pane="topRight" activeCell="B1" sqref="B1"/>
      <selection pane="bottomLeft" activeCell="A3" sqref="A3"/>
      <selection pane="bottomRight" activeCell="F59" sqref="F59"/>
    </sheetView>
  </sheetViews>
  <sheetFormatPr defaultColWidth="9.125" defaultRowHeight="13.2"/>
  <cols>
    <col min="1" max="1" width="34.75" style="51" bestFit="1" customWidth="1"/>
    <col min="2" max="2" width="14.75" style="3" customWidth="1"/>
    <col min="3" max="3" width="8.875" style="76" bestFit="1" customWidth="1"/>
    <col min="4" max="4" width="11.125" style="77" bestFit="1" customWidth="1"/>
    <col min="5" max="5" width="12.125" style="136" customWidth="1"/>
    <col min="6" max="6" width="12.375" style="3" customWidth="1"/>
    <col min="7" max="7" width="8.75" style="51" bestFit="1" customWidth="1"/>
    <col min="8" max="8" width="15.375" style="51" customWidth="1"/>
    <col min="9" max="10" width="9" style="51" bestFit="1" customWidth="1"/>
    <col min="11" max="11" width="9.125" style="51" bestFit="1" customWidth="1"/>
    <col min="12" max="12" width="9" style="51" bestFit="1" customWidth="1"/>
    <col min="13" max="13" width="9.375" style="51" bestFit="1" customWidth="1"/>
    <col min="14" max="14" width="9" style="51" bestFit="1" customWidth="1"/>
    <col min="15" max="15" width="2.25" style="51" customWidth="1"/>
    <col min="16" max="16" width="9.125" style="54"/>
    <col min="17" max="16384" width="9.125" style="51"/>
  </cols>
  <sheetData>
    <row r="1" spans="1:15">
      <c r="A1" s="52" t="s">
        <v>45</v>
      </c>
      <c r="B1" s="28" t="s">
        <v>20</v>
      </c>
      <c r="C1" s="68" t="s">
        <v>21</v>
      </c>
      <c r="D1" s="69" t="s">
        <v>22</v>
      </c>
      <c r="E1" s="131" t="s">
        <v>28</v>
      </c>
      <c r="F1" s="28" t="s">
        <v>20</v>
      </c>
      <c r="G1" s="53"/>
      <c r="H1" s="53"/>
      <c r="I1" s="53"/>
      <c r="J1" s="53"/>
      <c r="K1" s="53"/>
      <c r="L1" s="53"/>
      <c r="M1" s="53"/>
      <c r="N1" s="53"/>
      <c r="O1" s="53"/>
    </row>
    <row r="2" spans="1:15">
      <c r="A2" s="52"/>
      <c r="B2" s="128" t="s">
        <v>43</v>
      </c>
      <c r="C2" s="70" t="s">
        <v>47</v>
      </c>
      <c r="D2" s="123" t="s">
        <v>47</v>
      </c>
      <c r="E2" s="132" t="s">
        <v>47</v>
      </c>
      <c r="F2" s="70" t="s">
        <v>47</v>
      </c>
      <c r="G2" s="52"/>
      <c r="H2" s="52"/>
      <c r="I2" s="52"/>
      <c r="J2" s="52"/>
      <c r="K2" s="52"/>
      <c r="L2" s="52"/>
      <c r="M2" s="52"/>
      <c r="N2" s="52"/>
      <c r="O2" s="52"/>
    </row>
    <row r="3" spans="1:15">
      <c r="A3" s="52" t="s">
        <v>10</v>
      </c>
      <c r="B3" s="27"/>
      <c r="C3" s="71"/>
      <c r="D3" s="72"/>
      <c r="E3" s="133"/>
      <c r="F3" s="27"/>
      <c r="G3" s="52"/>
      <c r="H3" s="143" t="s">
        <v>70</v>
      </c>
      <c r="I3" s="143"/>
      <c r="J3" s="143"/>
      <c r="K3" s="143"/>
      <c r="L3" s="143"/>
      <c r="M3" s="52"/>
      <c r="N3" s="52"/>
      <c r="O3" s="52"/>
    </row>
    <row r="4" spans="1:15">
      <c r="A4" s="55" t="s">
        <v>53</v>
      </c>
      <c r="B4" s="26"/>
      <c r="C4" s="73">
        <v>16801</v>
      </c>
      <c r="D4" s="74">
        <v>3705</v>
      </c>
      <c r="E4" s="134">
        <f>C4-D4</f>
        <v>13096</v>
      </c>
      <c r="F4" s="26"/>
      <c r="G4" s="53"/>
      <c r="H4" s="53"/>
      <c r="I4" s="53"/>
      <c r="J4" s="53"/>
      <c r="K4" s="53"/>
      <c r="L4" s="53"/>
      <c r="M4" s="53"/>
      <c r="N4" s="53"/>
      <c r="O4" s="56"/>
    </row>
    <row r="5" spans="1:15">
      <c r="A5" s="55"/>
      <c r="B5" s="26"/>
      <c r="C5" s="73"/>
      <c r="D5" s="74"/>
      <c r="E5" s="134">
        <f t="shared" ref="E5:E49" si="0">C5-D5</f>
        <v>0</v>
      </c>
      <c r="F5" s="26"/>
      <c r="G5" s="53"/>
      <c r="H5" s="53"/>
      <c r="I5" s="53"/>
      <c r="J5" s="53"/>
      <c r="K5" s="53"/>
      <c r="L5" s="53"/>
      <c r="M5" s="53"/>
      <c r="N5" s="53"/>
      <c r="O5" s="56"/>
    </row>
    <row r="6" spans="1:15">
      <c r="A6" s="55" t="s">
        <v>1</v>
      </c>
      <c r="B6" s="26"/>
      <c r="C6" s="73">
        <v>6870</v>
      </c>
      <c r="D6" s="74">
        <v>12531</v>
      </c>
      <c r="E6" s="134">
        <f t="shared" si="0"/>
        <v>-5661</v>
      </c>
      <c r="F6" s="26"/>
      <c r="G6" s="53"/>
      <c r="H6" s="53"/>
      <c r="I6" s="53"/>
      <c r="J6" s="53"/>
      <c r="K6" s="53"/>
      <c r="L6" s="53"/>
      <c r="M6" s="53"/>
      <c r="N6" s="53"/>
      <c r="O6" s="56"/>
    </row>
    <row r="7" spans="1:15">
      <c r="A7" s="55"/>
      <c r="B7" s="26"/>
      <c r="C7" s="73"/>
      <c r="D7" s="74"/>
      <c r="E7" s="134">
        <f t="shared" si="0"/>
        <v>0</v>
      </c>
      <c r="F7" s="26"/>
      <c r="G7" s="53"/>
      <c r="H7" s="53"/>
      <c r="I7" s="53"/>
      <c r="J7" s="53"/>
      <c r="K7" s="53"/>
      <c r="L7" s="53"/>
      <c r="M7" s="53"/>
      <c r="N7" s="53"/>
      <c r="O7" s="56"/>
    </row>
    <row r="8" spans="1:15">
      <c r="A8" s="55" t="s">
        <v>9</v>
      </c>
      <c r="B8" s="26"/>
      <c r="C8" s="73"/>
      <c r="D8" s="74">
        <v>29781</v>
      </c>
      <c r="E8" s="134">
        <f t="shared" si="0"/>
        <v>-29781</v>
      </c>
      <c r="F8" s="26"/>
      <c r="G8" s="57"/>
      <c r="H8" s="57"/>
      <c r="I8" s="57"/>
      <c r="J8" s="57"/>
      <c r="K8" s="57"/>
      <c r="L8" s="57"/>
      <c r="M8" s="57"/>
      <c r="N8" s="53"/>
      <c r="O8" s="56"/>
    </row>
    <row r="9" spans="1:15">
      <c r="A9" s="53"/>
      <c r="B9" s="26"/>
      <c r="C9" s="73"/>
      <c r="D9" s="74"/>
      <c r="E9" s="134">
        <f t="shared" si="0"/>
        <v>0</v>
      </c>
      <c r="F9" s="26"/>
      <c r="G9" s="57"/>
      <c r="H9" s="57"/>
      <c r="I9" s="57"/>
      <c r="J9" s="57"/>
      <c r="K9" s="57"/>
      <c r="L9" s="57"/>
      <c r="M9" s="57"/>
      <c r="N9" s="53"/>
      <c r="O9" s="56"/>
    </row>
    <row r="10" spans="1:15">
      <c r="A10" s="48" t="s">
        <v>54</v>
      </c>
      <c r="B10" s="26"/>
      <c r="C10" s="73">
        <v>176</v>
      </c>
      <c r="D10" s="74">
        <v>112</v>
      </c>
      <c r="E10" s="134">
        <f t="shared" si="0"/>
        <v>64</v>
      </c>
      <c r="F10" s="26"/>
      <c r="G10" s="57"/>
      <c r="H10" s="57"/>
      <c r="I10" s="57"/>
      <c r="J10" s="57"/>
      <c r="K10" s="57"/>
      <c r="L10" s="57"/>
      <c r="M10" s="57"/>
      <c r="N10" s="53"/>
      <c r="O10" s="56"/>
    </row>
    <row r="11" spans="1:15">
      <c r="A11" s="1"/>
      <c r="B11" s="26"/>
      <c r="C11" s="73"/>
      <c r="D11" s="74"/>
      <c r="E11" s="134">
        <f t="shared" si="0"/>
        <v>0</v>
      </c>
      <c r="F11" s="26"/>
      <c r="G11" s="57"/>
      <c r="H11" s="57"/>
      <c r="I11" s="57"/>
      <c r="J11" s="57"/>
      <c r="K11" s="57"/>
      <c r="L11" s="57"/>
      <c r="M11" s="57"/>
      <c r="N11" s="53"/>
      <c r="O11" s="56"/>
    </row>
    <row r="12" spans="1:15">
      <c r="A12" s="48" t="s">
        <v>38</v>
      </c>
      <c r="B12" s="26"/>
      <c r="C12" s="73">
        <v>195</v>
      </c>
      <c r="D12" s="74">
        <v>1812</v>
      </c>
      <c r="E12" s="134">
        <f t="shared" si="0"/>
        <v>-1617</v>
      </c>
      <c r="F12" s="26"/>
      <c r="G12" s="57"/>
      <c r="H12" s="57"/>
      <c r="I12" s="57"/>
      <c r="J12" s="57"/>
      <c r="K12" s="57"/>
      <c r="L12" s="57"/>
      <c r="M12" s="57"/>
      <c r="N12" s="53"/>
      <c r="O12" s="56"/>
    </row>
    <row r="13" spans="1:15">
      <c r="B13" s="26"/>
      <c r="C13" s="73"/>
      <c r="D13" s="74"/>
      <c r="E13" s="134">
        <f t="shared" si="0"/>
        <v>0</v>
      </c>
      <c r="F13" s="26"/>
      <c r="G13" s="57"/>
      <c r="H13" s="57"/>
      <c r="I13" s="57"/>
      <c r="J13" s="57"/>
      <c r="K13" s="57"/>
      <c r="L13" s="57"/>
      <c r="M13" s="57"/>
      <c r="N13" s="53"/>
      <c r="O13" s="56"/>
    </row>
    <row r="14" spans="1:15">
      <c r="A14" s="53" t="s">
        <v>56</v>
      </c>
      <c r="B14" s="26">
        <v>1903172</v>
      </c>
      <c r="C14" s="73">
        <f>SUM(C4:C12)</f>
        <v>24042</v>
      </c>
      <c r="D14" s="74">
        <f>SUM(D4:D12)</f>
        <v>47941</v>
      </c>
      <c r="E14" s="134">
        <f t="shared" si="0"/>
        <v>-23899</v>
      </c>
      <c r="F14" s="26">
        <f>B14+E14</f>
        <v>1879273</v>
      </c>
      <c r="G14" s="53"/>
      <c r="H14" s="53"/>
      <c r="I14" s="53"/>
      <c r="J14" s="53"/>
      <c r="K14" s="53"/>
      <c r="L14" s="53"/>
      <c r="M14" s="53"/>
      <c r="N14" s="53"/>
      <c r="O14" s="56"/>
    </row>
    <row r="15" spans="1:15">
      <c r="A15" s="53"/>
      <c r="B15" s="26">
        <v>0</v>
      </c>
      <c r="C15" s="73"/>
      <c r="D15" s="74"/>
      <c r="E15" s="134">
        <f t="shared" si="0"/>
        <v>0</v>
      </c>
      <c r="F15" s="26">
        <f t="shared" ref="F15:F57" si="1">B15+E15</f>
        <v>0</v>
      </c>
      <c r="G15" s="53"/>
      <c r="H15" s="53"/>
      <c r="I15" s="53"/>
      <c r="J15" s="53"/>
      <c r="K15" s="18"/>
      <c r="L15" s="53"/>
      <c r="M15" s="53"/>
      <c r="N15" s="53"/>
      <c r="O15" s="56"/>
    </row>
    <row r="16" spans="1:15">
      <c r="A16" s="52" t="s">
        <v>0</v>
      </c>
      <c r="B16" s="26">
        <v>0</v>
      </c>
      <c r="C16" s="73"/>
      <c r="D16" s="74"/>
      <c r="E16" s="134">
        <f t="shared" si="0"/>
        <v>0</v>
      </c>
      <c r="F16" s="26">
        <f t="shared" si="1"/>
        <v>0</v>
      </c>
      <c r="G16" s="53"/>
      <c r="H16" s="53"/>
      <c r="I16" s="53"/>
      <c r="J16" s="53"/>
      <c r="K16"/>
      <c r="L16"/>
      <c r="M16"/>
      <c r="N16" s="53"/>
      <c r="O16" s="56"/>
    </row>
    <row r="17" spans="1:18">
      <c r="A17" s="55" t="s">
        <v>18</v>
      </c>
      <c r="B17" s="26">
        <v>32228</v>
      </c>
      <c r="C17" s="73">
        <v>20</v>
      </c>
      <c r="D17" s="74">
        <v>30</v>
      </c>
      <c r="E17" s="134">
        <f t="shared" si="0"/>
        <v>-10</v>
      </c>
      <c r="F17" s="26">
        <f t="shared" si="1"/>
        <v>32218</v>
      </c>
      <c r="G17" s="53"/>
      <c r="H17" s="18"/>
      <c r="I17" s="18"/>
      <c r="J17" s="53"/>
      <c r="K17"/>
      <c r="L17"/>
      <c r="M17"/>
      <c r="N17" s="53"/>
      <c r="O17" s="56"/>
    </row>
    <row r="18" spans="1:18">
      <c r="A18" s="55"/>
      <c r="B18" s="26">
        <v>0</v>
      </c>
      <c r="C18" s="73"/>
      <c r="D18" s="74"/>
      <c r="E18" s="134">
        <f t="shared" si="0"/>
        <v>0</v>
      </c>
      <c r="F18" s="26">
        <f t="shared" si="1"/>
        <v>0</v>
      </c>
      <c r="G18" s="53"/>
      <c r="H18" s="18"/>
      <c r="I18" s="18"/>
      <c r="J18" s="53"/>
      <c r="K18"/>
      <c r="L18"/>
      <c r="M18"/>
      <c r="N18" s="53"/>
      <c r="O18" s="56"/>
    </row>
    <row r="19" spans="1:18">
      <c r="A19" s="55" t="s">
        <v>19</v>
      </c>
      <c r="B19" s="26">
        <v>229030</v>
      </c>
      <c r="C19" s="73"/>
      <c r="D19" s="74">
        <v>386</v>
      </c>
      <c r="E19" s="134">
        <f t="shared" si="0"/>
        <v>-386</v>
      </c>
      <c r="F19" s="26">
        <f t="shared" si="1"/>
        <v>228644</v>
      </c>
      <c r="G19" s="53"/>
      <c r="H19" s="18"/>
      <c r="I19" s="18"/>
      <c r="J19" s="53"/>
      <c r="K19"/>
      <c r="L19"/>
      <c r="M19"/>
      <c r="N19" s="53"/>
      <c r="O19" s="56"/>
    </row>
    <row r="20" spans="1:18">
      <c r="A20" s="55"/>
      <c r="B20" s="26">
        <v>0</v>
      </c>
      <c r="E20" s="134">
        <f t="shared" si="0"/>
        <v>0</v>
      </c>
      <c r="F20" s="26">
        <f t="shared" si="1"/>
        <v>0</v>
      </c>
      <c r="G20" s="58"/>
      <c r="H20" s="58"/>
      <c r="I20" s="58"/>
      <c r="J20" s="58"/>
      <c r="K20"/>
      <c r="L20"/>
      <c r="M20"/>
      <c r="N20" s="58"/>
      <c r="O20" s="58"/>
    </row>
    <row r="21" spans="1:18">
      <c r="A21" s="59" t="s">
        <v>29</v>
      </c>
      <c r="B21" s="26">
        <v>59214</v>
      </c>
      <c r="C21" s="50"/>
      <c r="D21" s="74">
        <v>36342</v>
      </c>
      <c r="E21" s="134">
        <f t="shared" si="0"/>
        <v>-36342</v>
      </c>
      <c r="F21" s="26">
        <f t="shared" si="1"/>
        <v>22872</v>
      </c>
      <c r="G21" s="58"/>
      <c r="H21" s="58"/>
      <c r="I21" s="58"/>
      <c r="J21" s="58"/>
      <c r="K21"/>
      <c r="L21"/>
      <c r="M21"/>
      <c r="N21" s="58"/>
      <c r="O21" s="58"/>
    </row>
    <row r="22" spans="1:18">
      <c r="A22" s="59"/>
      <c r="B22" s="26">
        <v>0</v>
      </c>
      <c r="C22" s="50"/>
      <c r="D22" s="78"/>
      <c r="E22" s="134">
        <f t="shared" si="0"/>
        <v>0</v>
      </c>
      <c r="F22" s="26">
        <f t="shared" si="1"/>
        <v>0</v>
      </c>
      <c r="G22" s="58"/>
      <c r="H22" s="58"/>
      <c r="I22" s="58"/>
      <c r="J22" s="58"/>
      <c r="K22"/>
      <c r="L22"/>
      <c r="M22"/>
      <c r="N22" s="58"/>
      <c r="O22" s="58"/>
    </row>
    <row r="23" spans="1:18">
      <c r="A23" s="59" t="s">
        <v>30</v>
      </c>
      <c r="B23" s="26">
        <v>169934</v>
      </c>
      <c r="C23" s="50"/>
      <c r="D23" s="74">
        <v>0</v>
      </c>
      <c r="E23" s="134">
        <f t="shared" si="0"/>
        <v>0</v>
      </c>
      <c r="F23" s="26">
        <f t="shared" si="1"/>
        <v>169934</v>
      </c>
      <c r="G23" s="56"/>
      <c r="H23" s="56"/>
      <c r="I23" s="56"/>
      <c r="J23" s="56"/>
      <c r="K23"/>
      <c r="L23"/>
      <c r="M23"/>
      <c r="N23" s="56"/>
      <c r="O23" s="56"/>
      <c r="Q23" s="56"/>
      <c r="R23" s="56"/>
    </row>
    <row r="24" spans="1:18">
      <c r="A24" s="59"/>
      <c r="B24" s="26">
        <v>0</v>
      </c>
      <c r="C24" s="50"/>
      <c r="D24" s="78"/>
      <c r="E24" s="134">
        <f t="shared" si="0"/>
        <v>0</v>
      </c>
      <c r="F24" s="26">
        <f t="shared" si="1"/>
        <v>0</v>
      </c>
      <c r="G24" s="56"/>
      <c r="H24" s="56"/>
      <c r="I24" s="56"/>
      <c r="J24" s="56"/>
      <c r="K24"/>
      <c r="L24"/>
      <c r="M24"/>
      <c r="N24" s="56"/>
      <c r="O24" s="56"/>
      <c r="Q24" s="56"/>
      <c r="R24" s="56"/>
    </row>
    <row r="25" spans="1:18">
      <c r="A25" s="53" t="s">
        <v>31</v>
      </c>
      <c r="B25" s="26">
        <v>490406</v>
      </c>
      <c r="C25" s="50">
        <f>SUM(C17,C19,C21,C23)</f>
        <v>20</v>
      </c>
      <c r="D25" s="74">
        <f>SUM(D17,D19,D21,D23)</f>
        <v>36758</v>
      </c>
      <c r="E25" s="134">
        <f t="shared" si="0"/>
        <v>-36738</v>
      </c>
      <c r="F25" s="26">
        <f t="shared" si="1"/>
        <v>453668</v>
      </c>
      <c r="G25" s="53"/>
      <c r="H25" s="53"/>
      <c r="I25" s="53"/>
      <c r="J25" s="53"/>
      <c r="K25" s="53"/>
      <c r="L25" s="53"/>
      <c r="M25" s="53"/>
      <c r="N25" s="53"/>
      <c r="O25" s="56"/>
    </row>
    <row r="26" spans="1:18">
      <c r="A26" s="53"/>
      <c r="B26" s="26">
        <v>0</v>
      </c>
      <c r="C26" s="50"/>
      <c r="D26" s="78"/>
      <c r="E26" s="134">
        <f t="shared" si="0"/>
        <v>0</v>
      </c>
      <c r="F26" s="26">
        <f t="shared" si="1"/>
        <v>0</v>
      </c>
      <c r="G26" s="53"/>
      <c r="H26" s="53"/>
      <c r="I26" s="53"/>
      <c r="J26" s="53"/>
      <c r="K26" s="53"/>
      <c r="L26" s="53"/>
      <c r="M26" s="53"/>
      <c r="N26" s="53"/>
      <c r="O26" s="56"/>
    </row>
    <row r="27" spans="1:18">
      <c r="A27" s="52" t="s">
        <v>57</v>
      </c>
      <c r="B27" s="26">
        <v>0</v>
      </c>
      <c r="C27" s="50"/>
      <c r="D27" s="78"/>
      <c r="E27" s="134">
        <f t="shared" si="0"/>
        <v>0</v>
      </c>
      <c r="F27" s="26">
        <f t="shared" si="1"/>
        <v>0</v>
      </c>
      <c r="G27" s="53"/>
      <c r="H27" s="53"/>
      <c r="I27" s="53"/>
      <c r="J27" s="53"/>
      <c r="K27" s="53"/>
      <c r="L27" s="53"/>
      <c r="M27" s="53"/>
      <c r="N27" s="53"/>
      <c r="O27" s="56"/>
    </row>
    <row r="28" spans="1:18">
      <c r="A28" s="55" t="s">
        <v>13</v>
      </c>
      <c r="B28" s="26">
        <v>9507</v>
      </c>
      <c r="C28" s="91">
        <v>1</v>
      </c>
      <c r="D28" s="74"/>
      <c r="E28" s="134">
        <f t="shared" si="0"/>
        <v>1</v>
      </c>
      <c r="F28" s="26">
        <f>B28+E28</f>
        <v>9508</v>
      </c>
      <c r="G28" s="53"/>
      <c r="H28" s="53"/>
      <c r="I28" s="53"/>
      <c r="J28" s="53"/>
      <c r="K28" s="53"/>
      <c r="L28" s="53"/>
      <c r="M28" s="53"/>
      <c r="N28" s="53"/>
      <c r="O28" s="56"/>
    </row>
    <row r="29" spans="1:18">
      <c r="A29" s="55"/>
      <c r="B29" s="26">
        <v>0</v>
      </c>
      <c r="C29" s="50"/>
      <c r="D29" s="74"/>
      <c r="E29" s="134">
        <f t="shared" si="0"/>
        <v>0</v>
      </c>
      <c r="F29" s="26">
        <f t="shared" si="1"/>
        <v>0</v>
      </c>
      <c r="G29" s="53"/>
      <c r="H29" s="53"/>
      <c r="I29" s="53"/>
      <c r="J29" s="53"/>
      <c r="K29" s="53"/>
      <c r="L29" s="53"/>
      <c r="M29" s="53"/>
      <c r="N29" s="53"/>
      <c r="O29" s="56"/>
    </row>
    <row r="30" spans="1:18">
      <c r="A30" s="55" t="s">
        <v>69</v>
      </c>
      <c r="B30" s="26">
        <v>22552</v>
      </c>
      <c r="C30" s="50">
        <v>952</v>
      </c>
      <c r="D30" s="74">
        <v>56</v>
      </c>
      <c r="E30" s="134">
        <f t="shared" si="0"/>
        <v>896</v>
      </c>
      <c r="F30" s="26">
        <f>B30+E30</f>
        <v>23448</v>
      </c>
      <c r="G30" s="53"/>
      <c r="H30" s="53"/>
      <c r="I30" s="53"/>
      <c r="J30" s="53"/>
      <c r="K30" s="53"/>
      <c r="L30" s="53"/>
      <c r="M30" s="53"/>
      <c r="N30" s="53"/>
      <c r="O30" s="56"/>
    </row>
    <row r="31" spans="1:18">
      <c r="A31" s="55"/>
      <c r="B31" s="26">
        <v>0</v>
      </c>
      <c r="C31" s="50"/>
      <c r="D31" s="74"/>
      <c r="E31" s="134">
        <f t="shared" si="0"/>
        <v>0</v>
      </c>
      <c r="F31" s="26">
        <f t="shared" si="1"/>
        <v>0</v>
      </c>
      <c r="G31" s="53"/>
      <c r="H31" s="53"/>
      <c r="I31" s="53"/>
      <c r="J31" s="53"/>
      <c r="K31" s="53"/>
      <c r="L31" s="53"/>
      <c r="M31" s="53"/>
      <c r="N31" s="53"/>
      <c r="O31" s="56"/>
    </row>
    <row r="32" spans="1:18">
      <c r="A32" s="55" t="s">
        <v>12</v>
      </c>
      <c r="B32" s="26">
        <v>1886</v>
      </c>
      <c r="C32" s="50">
        <v>36</v>
      </c>
      <c r="D32" s="74"/>
      <c r="E32" s="134">
        <f t="shared" si="0"/>
        <v>36</v>
      </c>
      <c r="F32" s="26">
        <f>B32+E32</f>
        <v>1922</v>
      </c>
      <c r="G32" s="53"/>
      <c r="H32" s="53"/>
      <c r="I32" s="53"/>
      <c r="J32" s="53"/>
      <c r="K32" s="53"/>
      <c r="L32" s="53"/>
      <c r="M32" s="53"/>
      <c r="N32" s="53"/>
      <c r="O32" s="56"/>
    </row>
    <row r="33" spans="1:16">
      <c r="A33" s="55"/>
      <c r="B33" s="26">
        <v>0</v>
      </c>
      <c r="C33" s="50"/>
      <c r="D33" s="74"/>
      <c r="E33" s="134">
        <f t="shared" si="0"/>
        <v>0</v>
      </c>
      <c r="F33" s="26">
        <f t="shared" si="1"/>
        <v>0</v>
      </c>
      <c r="G33" s="53"/>
      <c r="H33" s="53"/>
      <c r="I33" s="53"/>
      <c r="J33" s="53"/>
      <c r="K33" s="53"/>
      <c r="L33" s="53"/>
      <c r="M33" s="53"/>
      <c r="N33" s="60"/>
      <c r="O33" s="56"/>
    </row>
    <row r="34" spans="1:16">
      <c r="A34" s="55" t="s">
        <v>11</v>
      </c>
      <c r="B34" s="26">
        <v>5404</v>
      </c>
      <c r="C34" s="50">
        <v>24</v>
      </c>
      <c r="D34" s="74">
        <v>98</v>
      </c>
      <c r="E34" s="134">
        <f t="shared" si="0"/>
        <v>-74</v>
      </c>
      <c r="F34" s="26">
        <f>B34+E34</f>
        <v>5330</v>
      </c>
      <c r="G34" s="53"/>
      <c r="H34" s="53"/>
      <c r="I34" s="53"/>
      <c r="J34" s="53"/>
      <c r="K34" s="53"/>
      <c r="L34" s="53"/>
      <c r="M34" s="53"/>
      <c r="N34" s="53"/>
      <c r="O34" s="56"/>
    </row>
    <row r="35" spans="1:16">
      <c r="A35" s="55"/>
      <c r="B35" s="26">
        <v>0</v>
      </c>
      <c r="C35" s="50"/>
      <c r="D35" s="74"/>
      <c r="E35" s="134">
        <f t="shared" si="0"/>
        <v>0</v>
      </c>
      <c r="F35" s="26">
        <f t="shared" si="1"/>
        <v>0</v>
      </c>
      <c r="G35" s="53"/>
      <c r="H35" s="53"/>
      <c r="I35" s="53"/>
      <c r="J35" s="53"/>
      <c r="K35" s="53"/>
      <c r="L35" s="53"/>
      <c r="M35" s="53"/>
      <c r="N35" s="53"/>
      <c r="O35" s="56"/>
    </row>
    <row r="36" spans="1:16">
      <c r="A36" s="55" t="s">
        <v>35</v>
      </c>
      <c r="B36" s="26">
        <v>228</v>
      </c>
      <c r="C36" s="50">
        <v>3</v>
      </c>
      <c r="D36" s="74"/>
      <c r="E36" s="134">
        <f t="shared" si="0"/>
        <v>3</v>
      </c>
      <c r="F36" s="26">
        <f>B36+E36</f>
        <v>231</v>
      </c>
      <c r="G36" s="53"/>
      <c r="H36" s="53"/>
      <c r="I36" s="53"/>
      <c r="J36" s="53"/>
      <c r="K36" s="53"/>
      <c r="L36" s="53"/>
      <c r="M36" s="53"/>
      <c r="N36" s="53"/>
      <c r="O36" s="56"/>
    </row>
    <row r="37" spans="1:16">
      <c r="A37" s="55"/>
      <c r="B37" s="26">
        <v>0</v>
      </c>
      <c r="C37" s="50"/>
      <c r="D37" s="74"/>
      <c r="E37" s="134">
        <f t="shared" si="0"/>
        <v>0</v>
      </c>
      <c r="F37" s="26">
        <f t="shared" si="1"/>
        <v>0</v>
      </c>
      <c r="G37" s="53"/>
      <c r="H37" s="53"/>
      <c r="I37" s="53"/>
      <c r="J37" s="53"/>
      <c r="K37" s="53"/>
      <c r="L37" s="53"/>
      <c r="M37" s="53"/>
      <c r="N37" s="53"/>
      <c r="O37" s="56"/>
    </row>
    <row r="38" spans="1:16">
      <c r="A38" s="55" t="s">
        <v>5</v>
      </c>
      <c r="B38" s="26">
        <v>22424</v>
      </c>
      <c r="C38" s="50"/>
      <c r="D38" s="74"/>
      <c r="E38" s="134">
        <f t="shared" si="0"/>
        <v>0</v>
      </c>
      <c r="F38" s="26">
        <f>B38+E38</f>
        <v>22424</v>
      </c>
      <c r="G38" s="53"/>
      <c r="H38" s="53"/>
      <c r="I38" s="53"/>
      <c r="J38" s="53"/>
      <c r="K38" s="53"/>
      <c r="L38" s="53"/>
      <c r="M38" s="53"/>
      <c r="N38" s="53"/>
      <c r="O38" s="56"/>
    </row>
    <row r="39" spans="1:16">
      <c r="A39" s="55"/>
      <c r="B39" s="26">
        <v>0</v>
      </c>
      <c r="C39" s="50"/>
      <c r="D39" s="74"/>
      <c r="E39" s="134">
        <f t="shared" si="0"/>
        <v>0</v>
      </c>
      <c r="F39" s="26">
        <f t="shared" si="1"/>
        <v>0</v>
      </c>
      <c r="G39" s="53"/>
      <c r="H39" s="53"/>
      <c r="I39" s="53"/>
      <c r="J39" s="53"/>
      <c r="K39" s="53"/>
      <c r="L39" s="53"/>
      <c r="M39" s="53"/>
      <c r="N39" s="53"/>
      <c r="O39" s="56"/>
    </row>
    <row r="40" spans="1:16">
      <c r="A40" s="55" t="s">
        <v>36</v>
      </c>
      <c r="B40" s="26">
        <v>193655</v>
      </c>
      <c r="C40" s="50">
        <v>51</v>
      </c>
      <c r="D40" s="74"/>
      <c r="E40" s="134">
        <f t="shared" si="0"/>
        <v>51</v>
      </c>
      <c r="F40" s="26">
        <f>B40+E40</f>
        <v>193706</v>
      </c>
      <c r="G40" s="53"/>
      <c r="H40" s="53"/>
      <c r="I40" s="53"/>
      <c r="J40" s="53"/>
      <c r="K40" s="53"/>
      <c r="L40" s="53"/>
      <c r="M40" s="53"/>
      <c r="N40" s="53"/>
      <c r="O40" s="56"/>
    </row>
    <row r="41" spans="1:16">
      <c r="A41" s="55"/>
      <c r="B41" s="26">
        <v>0</v>
      </c>
      <c r="C41" s="50"/>
      <c r="D41" s="74"/>
      <c r="E41" s="134">
        <f t="shared" si="0"/>
        <v>0</v>
      </c>
      <c r="F41" s="26">
        <f t="shared" si="1"/>
        <v>0</v>
      </c>
      <c r="G41" s="53"/>
      <c r="H41" s="53"/>
      <c r="I41" s="53"/>
      <c r="J41" s="53"/>
      <c r="K41" s="53"/>
      <c r="L41" s="53"/>
      <c r="M41" s="53"/>
      <c r="N41" s="53"/>
      <c r="O41" s="56"/>
    </row>
    <row r="42" spans="1:16">
      <c r="A42" s="55" t="s">
        <v>14</v>
      </c>
      <c r="B42" s="26">
        <v>0</v>
      </c>
      <c r="C42" s="50"/>
      <c r="D42" s="74"/>
      <c r="E42" s="134">
        <f t="shared" si="0"/>
        <v>0</v>
      </c>
      <c r="F42" s="26">
        <f t="shared" si="1"/>
        <v>0</v>
      </c>
      <c r="G42" s="53"/>
      <c r="H42" s="53"/>
      <c r="I42" s="53"/>
      <c r="J42" s="53"/>
      <c r="K42" s="53"/>
      <c r="L42" s="53"/>
      <c r="M42" s="53"/>
      <c r="N42" s="53"/>
      <c r="O42" s="56"/>
    </row>
    <row r="43" spans="1:16" s="61" customFormat="1">
      <c r="A43" s="55"/>
      <c r="B43" s="26">
        <v>0</v>
      </c>
      <c r="C43" s="50"/>
      <c r="D43" s="74"/>
      <c r="E43" s="134">
        <f t="shared" si="0"/>
        <v>0</v>
      </c>
      <c r="F43" s="26">
        <f t="shared" si="1"/>
        <v>0</v>
      </c>
      <c r="O43" s="56"/>
    </row>
    <row r="44" spans="1:16" s="7" customFormat="1">
      <c r="A44" s="130" t="s">
        <v>41</v>
      </c>
      <c r="B44" s="7">
        <v>78</v>
      </c>
      <c r="C44" s="15">
        <v>21</v>
      </c>
      <c r="D44" s="15"/>
      <c r="E44" s="134">
        <f t="shared" si="0"/>
        <v>21</v>
      </c>
      <c r="F44" s="26">
        <f>B44+E44</f>
        <v>99</v>
      </c>
      <c r="G44" s="129"/>
      <c r="H44" s="129"/>
      <c r="I44" s="129"/>
      <c r="J44" s="129"/>
      <c r="K44" s="129"/>
      <c r="L44" s="129"/>
      <c r="M44" s="129"/>
      <c r="N44" s="129"/>
      <c r="O44" s="129"/>
      <c r="P44" s="91"/>
    </row>
    <row r="45" spans="1:16" s="7" customFormat="1">
      <c r="A45" s="6"/>
      <c r="B45" s="7">
        <v>0</v>
      </c>
      <c r="C45" s="12"/>
      <c r="D45" s="15"/>
      <c r="E45" s="134">
        <f t="shared" si="0"/>
        <v>0</v>
      </c>
      <c r="F45" s="26">
        <f t="shared" si="1"/>
        <v>0</v>
      </c>
      <c r="G45" s="91"/>
      <c r="H45" s="91"/>
      <c r="I45" s="91"/>
      <c r="J45" s="91"/>
      <c r="K45" s="91"/>
      <c r="L45" s="91"/>
      <c r="M45" s="91"/>
      <c r="N45" s="91"/>
      <c r="O45" s="91"/>
      <c r="P45" s="91"/>
    </row>
    <row r="46" spans="1:16" s="7" customFormat="1">
      <c r="A46" s="7" t="s">
        <v>42</v>
      </c>
      <c r="B46" s="7">
        <v>46</v>
      </c>
      <c r="C46" s="15">
        <v>37</v>
      </c>
      <c r="D46" s="15"/>
      <c r="E46" s="134">
        <f t="shared" si="0"/>
        <v>37</v>
      </c>
      <c r="F46" s="26">
        <f>B46+E46</f>
        <v>83</v>
      </c>
      <c r="G46" s="129"/>
      <c r="H46" s="129"/>
      <c r="I46" s="129"/>
      <c r="J46" s="129"/>
      <c r="K46" s="129"/>
      <c r="L46" s="129"/>
      <c r="M46" s="129"/>
      <c r="N46" s="129"/>
      <c r="O46" s="129"/>
      <c r="P46" s="91"/>
    </row>
    <row r="47" spans="1:16" s="7" customFormat="1">
      <c r="A47" s="6"/>
      <c r="B47" s="7">
        <v>0</v>
      </c>
      <c r="C47" s="12"/>
      <c r="D47" s="15"/>
      <c r="E47" s="134">
        <f t="shared" si="0"/>
        <v>0</v>
      </c>
      <c r="F47" s="26">
        <f t="shared" si="1"/>
        <v>0</v>
      </c>
      <c r="G47" s="129"/>
      <c r="H47" s="129"/>
      <c r="I47" s="129"/>
      <c r="J47" s="129"/>
      <c r="K47" s="129"/>
      <c r="L47" s="129"/>
      <c r="M47" s="129"/>
      <c r="N47" s="129"/>
      <c r="O47" s="129"/>
      <c r="P47" s="129"/>
    </row>
    <row r="48" spans="1:16" s="61" customFormat="1">
      <c r="A48" s="55" t="s">
        <v>3</v>
      </c>
      <c r="B48" s="26">
        <v>0</v>
      </c>
      <c r="C48" s="50"/>
      <c r="D48" s="74"/>
      <c r="E48" s="134">
        <f t="shared" si="0"/>
        <v>0</v>
      </c>
      <c r="F48" s="26">
        <f t="shared" si="1"/>
        <v>0</v>
      </c>
      <c r="O48" s="56"/>
    </row>
    <row r="49" spans="1:15" s="61" customFormat="1">
      <c r="A49" s="62"/>
      <c r="B49" s="26">
        <v>0</v>
      </c>
      <c r="C49" s="50"/>
      <c r="D49" s="74"/>
      <c r="E49" s="134">
        <f t="shared" si="0"/>
        <v>0</v>
      </c>
      <c r="F49" s="26">
        <f t="shared" si="1"/>
        <v>0</v>
      </c>
      <c r="G49" s="63"/>
      <c r="H49" s="63"/>
      <c r="I49" s="63"/>
      <c r="J49" s="63"/>
      <c r="K49" s="63"/>
      <c r="L49" s="63"/>
      <c r="M49" s="63"/>
      <c r="N49" s="63"/>
      <c r="O49" s="63"/>
    </row>
    <row r="50" spans="1:15" s="61" customFormat="1">
      <c r="A50" s="62" t="s">
        <v>58</v>
      </c>
      <c r="B50" s="26">
        <v>255780</v>
      </c>
      <c r="C50" s="129">
        <f>SUM(C28,C30,C32,C34,C36,C38,C40,C42,C44,C46,C48)</f>
        <v>1125</v>
      </c>
      <c r="D50" s="129">
        <f>SUM(D28,D30,D32,D34,D36,D38,D40,D42,D44,D46,D48)</f>
        <v>154</v>
      </c>
      <c r="E50" s="134">
        <f>C50-D50</f>
        <v>971</v>
      </c>
      <c r="F50" s="26">
        <f>B50+E50</f>
        <v>256751</v>
      </c>
      <c r="G50" s="63"/>
      <c r="H50" s="63"/>
      <c r="I50" s="63"/>
      <c r="J50" s="63"/>
      <c r="K50" s="63"/>
      <c r="L50" s="63"/>
      <c r="M50" s="63"/>
      <c r="N50" s="63"/>
      <c r="O50" s="63"/>
    </row>
    <row r="51" spans="1:15" s="61" customFormat="1">
      <c r="B51" s="39"/>
      <c r="C51" s="29"/>
      <c r="D51" s="74"/>
      <c r="E51" s="134"/>
      <c r="F51" s="26"/>
      <c r="G51" s="63"/>
      <c r="H51" s="63"/>
      <c r="I51" s="63"/>
      <c r="J51" s="63"/>
      <c r="K51" s="63"/>
      <c r="L51" s="63"/>
      <c r="M51" s="63"/>
      <c r="N51" s="63"/>
      <c r="O51" s="63"/>
    </row>
    <row r="52" spans="1:15" s="61" customFormat="1">
      <c r="A52" s="61" t="s">
        <v>60</v>
      </c>
      <c r="B52" s="73">
        <f>B14</f>
        <v>1903172</v>
      </c>
      <c r="C52" s="29">
        <f>C14</f>
        <v>24042</v>
      </c>
      <c r="D52" s="92">
        <f>D14</f>
        <v>47941</v>
      </c>
      <c r="E52" s="135">
        <f>C52-D52</f>
        <v>-23899</v>
      </c>
      <c r="F52" s="26">
        <f>B52+E52</f>
        <v>1879273</v>
      </c>
      <c r="G52" s="63"/>
      <c r="H52" s="63"/>
      <c r="I52" s="63"/>
      <c r="J52" s="63"/>
      <c r="K52" s="63"/>
      <c r="L52" s="63"/>
      <c r="M52" s="63"/>
      <c r="N52" s="63"/>
      <c r="O52" s="63"/>
    </row>
    <row r="53" spans="1:15" s="61" customFormat="1">
      <c r="A53" s="7" t="s">
        <v>61</v>
      </c>
      <c r="B53" s="73">
        <f>B25</f>
        <v>490406</v>
      </c>
      <c r="C53" s="29">
        <f>C25</f>
        <v>20</v>
      </c>
      <c r="D53" s="92">
        <f>D25</f>
        <v>36758</v>
      </c>
      <c r="E53" s="135">
        <f>C53-D53</f>
        <v>-36738</v>
      </c>
      <c r="F53" s="26">
        <f>B53+E53</f>
        <v>453668</v>
      </c>
      <c r="G53" s="63"/>
      <c r="H53" s="63"/>
      <c r="I53" s="73"/>
      <c r="J53" s="63"/>
      <c r="K53" s="63"/>
      <c r="L53" s="63"/>
      <c r="M53" s="63"/>
      <c r="N53" s="63"/>
      <c r="O53" s="63"/>
    </row>
    <row r="54" spans="1:15" s="61" customFormat="1">
      <c r="A54" s="7" t="s">
        <v>59</v>
      </c>
      <c r="B54" s="73">
        <f>B50</f>
        <v>255780</v>
      </c>
      <c r="C54" s="29">
        <f>C50</f>
        <v>1125</v>
      </c>
      <c r="D54" s="92">
        <f>D50</f>
        <v>154</v>
      </c>
      <c r="E54" s="135">
        <f>C54-D54</f>
        <v>971</v>
      </c>
      <c r="F54" s="26">
        <f>B54+E54</f>
        <v>256751</v>
      </c>
      <c r="G54" s="125"/>
      <c r="H54" s="63"/>
      <c r="I54" s="73"/>
      <c r="J54" s="63"/>
      <c r="K54" s="63"/>
      <c r="L54" s="63"/>
      <c r="M54" s="63"/>
      <c r="N54" s="63"/>
      <c r="O54" s="63"/>
    </row>
    <row r="55" spans="1:15" s="61" customFormat="1">
      <c r="A55" s="62" t="s">
        <v>44</v>
      </c>
      <c r="B55" s="73">
        <f>SUM(B52:B54)</f>
        <v>2649358</v>
      </c>
      <c r="C55" s="29">
        <f>SUM(C52:C54)</f>
        <v>25187</v>
      </c>
      <c r="D55" s="29">
        <f>SUM(D52:D54)</f>
        <v>84853</v>
      </c>
      <c r="E55" s="135">
        <f>C55-D55</f>
        <v>-59666</v>
      </c>
      <c r="F55" s="26">
        <f>B55+E55</f>
        <v>2589692</v>
      </c>
      <c r="G55" s="63"/>
      <c r="H55" s="63"/>
      <c r="I55" s="73"/>
      <c r="J55" s="63"/>
      <c r="K55" s="63"/>
      <c r="L55" s="63"/>
      <c r="M55" s="63"/>
      <c r="N55" s="63"/>
      <c r="O55" s="63"/>
    </row>
    <row r="56" spans="1:15" ht="13.65" customHeight="1">
      <c r="A56" s="64"/>
      <c r="B56" s="26">
        <v>0</v>
      </c>
      <c r="C56" s="29"/>
      <c r="D56" s="74"/>
      <c r="E56" s="134"/>
      <c r="F56" s="26">
        <f t="shared" si="1"/>
        <v>0</v>
      </c>
      <c r="G56" s="65"/>
      <c r="H56" s="65"/>
      <c r="I56" s="73"/>
      <c r="J56" s="65"/>
      <c r="K56" s="65"/>
      <c r="L56" s="65"/>
      <c r="M56" s="65"/>
      <c r="N56" s="65"/>
      <c r="O56" s="65"/>
    </row>
    <row r="57" spans="1:15" s="61" customFormat="1">
      <c r="A57" s="66" t="s">
        <v>62</v>
      </c>
      <c r="B57" s="26">
        <v>0</v>
      </c>
      <c r="C57" s="73"/>
      <c r="D57" s="74"/>
      <c r="E57" s="134"/>
      <c r="F57" s="26">
        <f t="shared" si="1"/>
        <v>0</v>
      </c>
      <c r="O57" s="51"/>
    </row>
    <row r="58" spans="1:15">
      <c r="A58" s="67" t="s">
        <v>24</v>
      </c>
      <c r="B58" s="26">
        <v>7889</v>
      </c>
      <c r="C58" s="73">
        <v>2</v>
      </c>
      <c r="D58" s="74">
        <v>94</v>
      </c>
      <c r="E58" s="134">
        <f>C58-D58</f>
        <v>-92</v>
      </c>
      <c r="F58" s="26">
        <v>7797</v>
      </c>
      <c r="G58" s="53"/>
      <c r="H58" s="53"/>
      <c r="I58" s="53"/>
      <c r="J58" s="53"/>
      <c r="K58" s="53"/>
      <c r="L58" s="53"/>
      <c r="M58" s="53"/>
      <c r="N58" s="53"/>
    </row>
    <row r="59" spans="1:15">
      <c r="A59" s="67" t="s">
        <v>25</v>
      </c>
      <c r="B59" s="26">
        <v>600</v>
      </c>
      <c r="D59" s="74">
        <v>18</v>
      </c>
      <c r="E59" s="134">
        <f>C59-D59</f>
        <v>-18</v>
      </c>
      <c r="F59" s="26">
        <v>582</v>
      </c>
    </row>
    <row r="60" spans="1:15">
      <c r="A60" s="82" t="s">
        <v>32</v>
      </c>
      <c r="B60" s="26">
        <v>1724</v>
      </c>
      <c r="D60" s="74"/>
      <c r="E60" s="134">
        <f>F60-B60</f>
        <v>41</v>
      </c>
      <c r="F60" s="26">
        <v>1765</v>
      </c>
      <c r="G60" s="53"/>
      <c r="H60" s="53"/>
      <c r="I60" s="53"/>
      <c r="J60" s="53"/>
      <c r="K60" s="53"/>
      <c r="L60" s="53"/>
      <c r="M60" s="53"/>
      <c r="N60" s="53"/>
    </row>
    <row r="61" spans="1:15">
      <c r="A61" s="82" t="s">
        <v>33</v>
      </c>
      <c r="B61" s="26">
        <v>61</v>
      </c>
      <c r="D61" s="74"/>
      <c r="E61" s="134">
        <f>C61-D61</f>
        <v>0</v>
      </c>
      <c r="F61" s="26">
        <v>61</v>
      </c>
      <c r="G61" s="53"/>
      <c r="H61" s="53"/>
      <c r="I61" s="53"/>
      <c r="J61" s="53"/>
      <c r="K61" s="53"/>
      <c r="L61" s="53"/>
      <c r="M61" s="53"/>
      <c r="N61" s="53"/>
    </row>
    <row r="62" spans="1:15">
      <c r="A62" s="67" t="s">
        <v>2</v>
      </c>
      <c r="B62" s="26">
        <f>SUM(B56:B61)</f>
        <v>10274</v>
      </c>
      <c r="C62" s="76">
        <f>SUM(C58:C61)</f>
        <v>2</v>
      </c>
      <c r="D62" s="76">
        <f>SUM(D58:D61)</f>
        <v>112</v>
      </c>
      <c r="E62" s="76">
        <f>SUM(E58:E61)</f>
        <v>-69</v>
      </c>
      <c r="F62" s="26">
        <f>B62+E62</f>
        <v>10205</v>
      </c>
    </row>
    <row r="63" spans="1:15">
      <c r="B63" s="26"/>
      <c r="F63" s="26"/>
    </row>
    <row r="64" spans="1:15">
      <c r="B64" s="26"/>
      <c r="F64" s="26"/>
    </row>
    <row r="65" spans="2:6">
      <c r="B65" s="26"/>
      <c r="F65" s="26"/>
    </row>
    <row r="66" spans="2:6">
      <c r="B66" s="26"/>
      <c r="F66" s="26"/>
    </row>
    <row r="67" spans="2:6">
      <c r="B67" s="26"/>
      <c r="F67" s="26"/>
    </row>
    <row r="68" spans="2:6">
      <c r="B68" s="26"/>
      <c r="F68" s="26"/>
    </row>
    <row r="69" spans="2:6">
      <c r="B69" s="26"/>
      <c r="F69" s="26"/>
    </row>
    <row r="70" spans="2:6">
      <c r="B70" s="26"/>
      <c r="F70" s="26"/>
    </row>
    <row r="71" spans="2:6">
      <c r="B71" s="26"/>
      <c r="F71" s="26"/>
    </row>
    <row r="72" spans="2:6">
      <c r="B72" s="26"/>
      <c r="F72" s="26"/>
    </row>
  </sheetData>
  <customSheetViews>
    <customSheetView guid="{F9645DFC-A270-41E5-B2F8-4DE12B667C0F}" zeroValues="0">
      <pane xSplit="1" ySplit="2" topLeftCell="B3" activePane="bottomRight" state="frozen"/>
      <selection pane="bottomRight" activeCell="B3" sqref="B3"/>
      <pageMargins left="0.17" right="0.18" top="0.82" bottom="0.65" header="0.5" footer="0.16"/>
      <printOptions horizontalCentered="1" gridLines="1"/>
      <pageSetup orientation="portrait" r:id="rId1"/>
      <headerFooter alignWithMargins="0">
        <oddHeader>&amp;F</oddHeader>
        <oddFooter>Prepared by Barbara_W_Sterling &amp;D&amp;RPage &amp;P</oddFooter>
      </headerFooter>
    </customSheetView>
  </customSheetViews>
  <phoneticPr fontId="3" type="noConversion"/>
  <printOptions horizontalCentered="1" gridLines="1"/>
  <pageMargins left="0.17" right="0.18" top="0.82" bottom="0.65" header="0.5" footer="0.16"/>
  <pageSetup orientation="portrait" r:id="rId2"/>
  <headerFooter alignWithMargins="0">
    <oddHeader>&amp;F</oddHeader>
    <oddFooter>Prepared by Barbara_W_Sterling &amp;D&amp;RPage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Zeros="0" zoomScaleNormal="100" workbookViewId="0">
      <pane xSplit="1" ySplit="2" topLeftCell="B57" activePane="bottomRight" state="frozen"/>
      <selection pane="topRight" activeCell="B1" sqref="B1"/>
      <selection pane="bottomLeft" activeCell="A3" sqref="A3"/>
      <selection pane="bottomRight" activeCell="A60" sqref="A60"/>
    </sheetView>
  </sheetViews>
  <sheetFormatPr defaultColWidth="9.125" defaultRowHeight="13.2"/>
  <cols>
    <col min="1" max="1" width="30.25" style="34" bestFit="1" customWidth="1"/>
    <col min="2" max="2" width="12.875" style="34" customWidth="1"/>
    <col min="3" max="3" width="8" style="76" customWidth="1"/>
    <col min="4" max="4" width="11.125" style="77" customWidth="1"/>
    <col min="5" max="5" width="8.25" style="136" customWidth="1"/>
    <col min="6" max="6" width="12.375" style="3" customWidth="1"/>
    <col min="7" max="16384" width="9.125" style="34"/>
  </cols>
  <sheetData>
    <row r="1" spans="1:16" s="35" customFormat="1">
      <c r="A1" s="2" t="s">
        <v>15</v>
      </c>
      <c r="B1" s="25" t="s">
        <v>20</v>
      </c>
      <c r="C1" s="68" t="s">
        <v>21</v>
      </c>
      <c r="D1" s="69" t="s">
        <v>22</v>
      </c>
      <c r="E1" s="131" t="s">
        <v>28</v>
      </c>
      <c r="F1" s="28" t="s">
        <v>20</v>
      </c>
    </row>
    <row r="2" spans="1:16" s="3" customFormat="1">
      <c r="A2" s="2"/>
      <c r="B2" s="128" t="s">
        <v>43</v>
      </c>
      <c r="C2" s="70" t="s">
        <v>47</v>
      </c>
      <c r="D2" s="123" t="s">
        <v>47</v>
      </c>
      <c r="E2" s="132" t="s">
        <v>47</v>
      </c>
      <c r="F2" s="70" t="s">
        <v>47</v>
      </c>
    </row>
    <row r="3" spans="1:16" s="3" customFormat="1">
      <c r="A3" s="2" t="s">
        <v>10</v>
      </c>
      <c r="B3" s="4"/>
      <c r="C3" s="71"/>
      <c r="D3" s="72"/>
      <c r="E3" s="133"/>
      <c r="F3" s="27"/>
    </row>
    <row r="4" spans="1:16">
      <c r="A4" s="48" t="s">
        <v>53</v>
      </c>
      <c r="B4" s="5"/>
      <c r="C4" s="73">
        <v>322</v>
      </c>
      <c r="D4" s="74">
        <v>5</v>
      </c>
      <c r="E4" s="134">
        <f>C4-D4</f>
        <v>317</v>
      </c>
      <c r="F4" s="26"/>
    </row>
    <row r="5" spans="1:16">
      <c r="A5" s="48"/>
      <c r="B5" s="5"/>
      <c r="C5" s="73"/>
      <c r="D5" s="74"/>
      <c r="E5" s="134">
        <f t="shared" ref="E5:E49" si="0">C5-D5</f>
        <v>0</v>
      </c>
      <c r="F5" s="26"/>
    </row>
    <row r="6" spans="1:16">
      <c r="A6" s="48" t="s">
        <v>1</v>
      </c>
      <c r="B6" s="5"/>
      <c r="C6" s="73">
        <v>286</v>
      </c>
      <c r="D6" s="74">
        <v>27</v>
      </c>
      <c r="E6" s="134">
        <f t="shared" si="0"/>
        <v>259</v>
      </c>
      <c r="F6" s="26"/>
    </row>
    <row r="7" spans="1:16">
      <c r="A7" s="48"/>
      <c r="B7" s="5"/>
      <c r="C7" s="73"/>
      <c r="D7" s="74"/>
      <c r="E7" s="134">
        <f t="shared" si="0"/>
        <v>0</v>
      </c>
      <c r="F7" s="26"/>
    </row>
    <row r="8" spans="1:16">
      <c r="A8" s="48" t="s">
        <v>9</v>
      </c>
      <c r="B8" s="5"/>
      <c r="C8" s="73"/>
      <c r="D8" s="74"/>
      <c r="E8" s="134">
        <f t="shared" si="0"/>
        <v>0</v>
      </c>
      <c r="F8" s="26"/>
    </row>
    <row r="9" spans="1:16">
      <c r="A9" s="48"/>
      <c r="B9" s="5"/>
      <c r="C9" s="73"/>
      <c r="D9" s="74"/>
      <c r="E9" s="134">
        <f t="shared" si="0"/>
        <v>0</v>
      </c>
      <c r="F9" s="26"/>
    </row>
    <row r="10" spans="1:16" s="51" customFormat="1">
      <c r="A10" s="48" t="s">
        <v>54</v>
      </c>
      <c r="B10" s="73"/>
      <c r="C10" s="73"/>
      <c r="D10" s="74"/>
      <c r="E10" s="134">
        <f t="shared" si="0"/>
        <v>0</v>
      </c>
      <c r="F10" s="26"/>
      <c r="G10" s="57"/>
      <c r="H10" s="57"/>
      <c r="I10" s="57"/>
      <c r="J10" s="57"/>
      <c r="K10" s="57"/>
      <c r="L10" s="57"/>
      <c r="M10" s="57"/>
      <c r="N10" s="53"/>
      <c r="O10" s="56"/>
      <c r="P10" s="54"/>
    </row>
    <row r="11" spans="1:16" s="51" customFormat="1">
      <c r="A11" s="1"/>
      <c r="B11" s="73"/>
      <c r="C11" s="73"/>
      <c r="D11" s="74"/>
      <c r="E11" s="134">
        <f t="shared" si="0"/>
        <v>0</v>
      </c>
      <c r="F11" s="26"/>
      <c r="G11" s="57"/>
      <c r="H11" s="57"/>
      <c r="I11" s="57"/>
      <c r="J11" s="57"/>
      <c r="K11" s="57"/>
      <c r="L11" s="57"/>
      <c r="M11" s="57"/>
      <c r="N11" s="53"/>
      <c r="O11" s="56"/>
      <c r="P11" s="54"/>
    </row>
    <row r="12" spans="1:16" s="51" customFormat="1">
      <c r="A12" s="48" t="s">
        <v>38</v>
      </c>
      <c r="B12" s="73"/>
      <c r="C12" s="73"/>
      <c r="D12" s="74"/>
      <c r="E12" s="134">
        <f t="shared" si="0"/>
        <v>0</v>
      </c>
      <c r="F12" s="26"/>
      <c r="G12" s="57"/>
      <c r="H12" s="57"/>
      <c r="I12" s="57"/>
      <c r="J12" s="57"/>
      <c r="K12" s="57"/>
      <c r="L12" s="57"/>
      <c r="M12" s="57"/>
      <c r="N12" s="53"/>
      <c r="O12" s="56"/>
      <c r="P12" s="54"/>
    </row>
    <row r="13" spans="1:16">
      <c r="A13" s="1"/>
      <c r="B13" s="5"/>
      <c r="C13" s="73"/>
      <c r="D13" s="74"/>
      <c r="E13" s="134">
        <f t="shared" si="0"/>
        <v>0</v>
      </c>
      <c r="F13" s="26"/>
    </row>
    <row r="14" spans="1:16">
      <c r="A14" s="1" t="s">
        <v>56</v>
      </c>
      <c r="B14" s="5">
        <f>F14+D14-C14</f>
        <v>45371</v>
      </c>
      <c r="C14" s="73">
        <f>SUM(C4:C12)</f>
        <v>608</v>
      </c>
      <c r="D14" s="74">
        <f>SUM(D4:D12)</f>
        <v>32</v>
      </c>
      <c r="E14" s="134">
        <f t="shared" si="0"/>
        <v>576</v>
      </c>
      <c r="F14" s="26">
        <v>45947</v>
      </c>
    </row>
    <row r="15" spans="1:16">
      <c r="A15" s="1"/>
      <c r="B15" s="5">
        <v>0</v>
      </c>
      <c r="C15" s="73"/>
      <c r="D15" s="74"/>
      <c r="E15" s="134">
        <f t="shared" si="0"/>
        <v>0</v>
      </c>
      <c r="F15" s="26">
        <f t="shared" ref="F15:F57" si="1">B15+E15</f>
        <v>0</v>
      </c>
    </row>
    <row r="16" spans="1:16">
      <c r="A16" s="2" t="s">
        <v>0</v>
      </c>
      <c r="B16" s="5">
        <v>0</v>
      </c>
      <c r="C16" s="73"/>
      <c r="D16" s="74"/>
      <c r="E16" s="134">
        <f t="shared" si="0"/>
        <v>0</v>
      </c>
      <c r="F16" s="26">
        <f t="shared" si="1"/>
        <v>0</v>
      </c>
    </row>
    <row r="17" spans="1:6">
      <c r="A17" s="48" t="s">
        <v>18</v>
      </c>
      <c r="B17" s="5">
        <v>0</v>
      </c>
      <c r="C17" s="73"/>
      <c r="D17" s="74"/>
      <c r="E17" s="134">
        <f t="shared" si="0"/>
        <v>0</v>
      </c>
      <c r="F17" s="26">
        <f t="shared" si="1"/>
        <v>0</v>
      </c>
    </row>
    <row r="18" spans="1:6">
      <c r="A18" s="48"/>
      <c r="B18" s="5">
        <v>0</v>
      </c>
      <c r="C18" s="73"/>
      <c r="D18" s="74"/>
      <c r="E18" s="134">
        <f t="shared" si="0"/>
        <v>0</v>
      </c>
      <c r="F18" s="26">
        <f t="shared" si="1"/>
        <v>0</v>
      </c>
    </row>
    <row r="19" spans="1:6">
      <c r="A19" s="48" t="s">
        <v>19</v>
      </c>
      <c r="B19" s="5">
        <v>0</v>
      </c>
      <c r="C19" s="73"/>
      <c r="D19" s="74"/>
      <c r="E19" s="134">
        <f t="shared" si="0"/>
        <v>0</v>
      </c>
      <c r="F19" s="26">
        <f t="shared" si="1"/>
        <v>0</v>
      </c>
    </row>
    <row r="20" spans="1:6">
      <c r="A20" s="48"/>
      <c r="B20" s="3">
        <v>0</v>
      </c>
      <c r="E20" s="134">
        <f t="shared" si="0"/>
        <v>0</v>
      </c>
      <c r="F20" s="26">
        <f t="shared" si="1"/>
        <v>0</v>
      </c>
    </row>
    <row r="21" spans="1:6">
      <c r="A21" s="49" t="s">
        <v>29</v>
      </c>
      <c r="B21" s="11">
        <v>0</v>
      </c>
      <c r="C21" s="50"/>
      <c r="D21" s="74"/>
      <c r="E21" s="134">
        <f t="shared" si="0"/>
        <v>0</v>
      </c>
      <c r="F21" s="26">
        <f t="shared" si="1"/>
        <v>0</v>
      </c>
    </row>
    <row r="22" spans="1:6">
      <c r="A22" s="49"/>
      <c r="B22" s="11">
        <v>0</v>
      </c>
      <c r="C22" s="50"/>
      <c r="D22" s="78"/>
      <c r="E22" s="134">
        <f t="shared" si="0"/>
        <v>0</v>
      </c>
      <c r="F22" s="26">
        <f t="shared" si="1"/>
        <v>0</v>
      </c>
    </row>
    <row r="23" spans="1:6">
      <c r="A23" s="49" t="s">
        <v>30</v>
      </c>
      <c r="B23" s="11">
        <v>0</v>
      </c>
      <c r="C23" s="50"/>
      <c r="D23" s="74"/>
      <c r="E23" s="134">
        <f t="shared" si="0"/>
        <v>0</v>
      </c>
      <c r="F23" s="26">
        <f t="shared" si="1"/>
        <v>0</v>
      </c>
    </row>
    <row r="24" spans="1:6">
      <c r="A24" s="49"/>
      <c r="B24" s="11">
        <v>0</v>
      </c>
      <c r="C24" s="50"/>
      <c r="D24" s="78"/>
      <c r="E24" s="134">
        <f t="shared" si="0"/>
        <v>0</v>
      </c>
      <c r="F24" s="26">
        <f t="shared" si="1"/>
        <v>0</v>
      </c>
    </row>
    <row r="25" spans="1:6">
      <c r="A25" s="1" t="s">
        <v>31</v>
      </c>
      <c r="B25" s="11">
        <v>0</v>
      </c>
      <c r="C25" s="50">
        <f>SUM(C17,C19,C21,C23)</f>
        <v>0</v>
      </c>
      <c r="D25" s="74">
        <f>SUM(D17,D19,D21,D23)</f>
        <v>0</v>
      </c>
      <c r="E25" s="134">
        <f t="shared" si="0"/>
        <v>0</v>
      </c>
      <c r="F25" s="26">
        <f t="shared" si="1"/>
        <v>0</v>
      </c>
    </row>
    <row r="26" spans="1:6">
      <c r="A26" s="1"/>
      <c r="B26" s="11">
        <v>0</v>
      </c>
      <c r="C26" s="50"/>
      <c r="D26" s="78"/>
      <c r="E26" s="134">
        <f t="shared" si="0"/>
        <v>0</v>
      </c>
      <c r="F26" s="26">
        <f t="shared" si="1"/>
        <v>0</v>
      </c>
    </row>
    <row r="27" spans="1:6">
      <c r="A27" s="2" t="s">
        <v>57</v>
      </c>
      <c r="B27" s="5">
        <v>0</v>
      </c>
      <c r="C27" s="50"/>
      <c r="D27" s="78"/>
      <c r="E27" s="134">
        <f t="shared" si="0"/>
        <v>0</v>
      </c>
      <c r="F27" s="26">
        <f t="shared" si="1"/>
        <v>0</v>
      </c>
    </row>
    <row r="28" spans="1:6" s="3" customFormat="1">
      <c r="A28" s="48" t="s">
        <v>13</v>
      </c>
      <c r="B28" s="5">
        <v>0</v>
      </c>
      <c r="C28" s="91"/>
      <c r="D28" s="74"/>
      <c r="E28" s="134">
        <f t="shared" si="0"/>
        <v>0</v>
      </c>
      <c r="F28" s="26">
        <f t="shared" si="1"/>
        <v>0</v>
      </c>
    </row>
    <row r="29" spans="1:6" s="3" customFormat="1">
      <c r="A29" s="48"/>
      <c r="B29" s="5">
        <v>0</v>
      </c>
      <c r="C29" s="50"/>
      <c r="D29" s="74"/>
      <c r="E29" s="134">
        <f t="shared" si="0"/>
        <v>0</v>
      </c>
      <c r="F29" s="26">
        <f t="shared" si="1"/>
        <v>0</v>
      </c>
    </row>
    <row r="30" spans="1:6" s="3" customFormat="1">
      <c r="A30" s="48" t="s">
        <v>69</v>
      </c>
      <c r="B30" s="5">
        <v>1</v>
      </c>
      <c r="C30" s="50"/>
      <c r="D30" s="74"/>
      <c r="E30" s="134">
        <f t="shared" si="0"/>
        <v>0</v>
      </c>
      <c r="F30" s="26">
        <v>1</v>
      </c>
    </row>
    <row r="31" spans="1:6" s="3" customFormat="1">
      <c r="A31" s="48"/>
      <c r="B31" s="5">
        <v>0</v>
      </c>
      <c r="C31" s="50"/>
      <c r="D31" s="74"/>
      <c r="E31" s="134">
        <f t="shared" si="0"/>
        <v>0</v>
      </c>
      <c r="F31" s="26">
        <f t="shared" si="1"/>
        <v>0</v>
      </c>
    </row>
    <row r="32" spans="1:6">
      <c r="A32" s="48" t="s">
        <v>12</v>
      </c>
      <c r="B32" s="5">
        <v>0</v>
      </c>
      <c r="C32" s="50"/>
      <c r="D32" s="74"/>
      <c r="E32" s="134">
        <f t="shared" si="0"/>
        <v>0</v>
      </c>
      <c r="F32" s="26">
        <f t="shared" si="1"/>
        <v>0</v>
      </c>
    </row>
    <row r="33" spans="1:16">
      <c r="A33" s="48"/>
      <c r="B33" s="5">
        <v>0</v>
      </c>
      <c r="C33" s="50"/>
      <c r="D33" s="74"/>
      <c r="E33" s="134">
        <f t="shared" si="0"/>
        <v>0</v>
      </c>
      <c r="F33" s="26">
        <f t="shared" si="1"/>
        <v>0</v>
      </c>
    </row>
    <row r="34" spans="1:16">
      <c r="A34" s="48" t="s">
        <v>11</v>
      </c>
      <c r="B34" s="5">
        <v>2</v>
      </c>
      <c r="C34" s="50"/>
      <c r="D34" s="74"/>
      <c r="E34" s="134">
        <f t="shared" si="0"/>
        <v>0</v>
      </c>
      <c r="F34" s="26">
        <v>2</v>
      </c>
    </row>
    <row r="35" spans="1:16">
      <c r="A35" s="48"/>
      <c r="B35" s="5">
        <v>0</v>
      </c>
      <c r="C35" s="50"/>
      <c r="D35" s="74"/>
      <c r="E35" s="134">
        <f t="shared" si="0"/>
        <v>0</v>
      </c>
      <c r="F35" s="26">
        <f t="shared" si="1"/>
        <v>0</v>
      </c>
    </row>
    <row r="36" spans="1:16">
      <c r="A36" s="48" t="s">
        <v>35</v>
      </c>
      <c r="B36" s="5">
        <v>0</v>
      </c>
      <c r="C36" s="50"/>
      <c r="D36" s="74"/>
      <c r="E36" s="134">
        <f t="shared" si="0"/>
        <v>0</v>
      </c>
      <c r="F36" s="26">
        <f t="shared" si="1"/>
        <v>0</v>
      </c>
    </row>
    <row r="37" spans="1:16">
      <c r="A37" s="48"/>
      <c r="B37" s="5">
        <v>0</v>
      </c>
      <c r="C37" s="50"/>
      <c r="D37" s="74"/>
      <c r="E37" s="134">
        <f t="shared" si="0"/>
        <v>0</v>
      </c>
      <c r="F37" s="26">
        <f t="shared" si="1"/>
        <v>0</v>
      </c>
    </row>
    <row r="38" spans="1:16">
      <c r="A38" s="48" t="s">
        <v>5</v>
      </c>
      <c r="B38" s="5">
        <v>1</v>
      </c>
      <c r="C38" s="50"/>
      <c r="D38" s="74"/>
      <c r="E38" s="134">
        <f t="shared" si="0"/>
        <v>0</v>
      </c>
      <c r="F38" s="26">
        <v>1</v>
      </c>
    </row>
    <row r="39" spans="1:16">
      <c r="A39" s="48"/>
      <c r="B39" s="5">
        <v>0</v>
      </c>
      <c r="C39" s="50"/>
      <c r="D39" s="74"/>
      <c r="E39" s="134">
        <f t="shared" si="0"/>
        <v>0</v>
      </c>
      <c r="F39" s="26">
        <f t="shared" si="1"/>
        <v>0</v>
      </c>
    </row>
    <row r="40" spans="1:16">
      <c r="A40" s="48" t="s">
        <v>37</v>
      </c>
      <c r="B40" s="5">
        <v>0</v>
      </c>
      <c r="C40" s="50"/>
      <c r="D40" s="74"/>
      <c r="E40" s="134">
        <f t="shared" si="0"/>
        <v>0</v>
      </c>
      <c r="F40" s="26">
        <f t="shared" si="1"/>
        <v>0</v>
      </c>
    </row>
    <row r="41" spans="1:16">
      <c r="A41" s="48"/>
      <c r="B41" s="5">
        <v>0</v>
      </c>
      <c r="C41" s="50"/>
      <c r="D41" s="74"/>
      <c r="E41" s="134">
        <f t="shared" si="0"/>
        <v>0</v>
      </c>
      <c r="F41" s="26">
        <f t="shared" si="1"/>
        <v>0</v>
      </c>
    </row>
    <row r="42" spans="1:16">
      <c r="A42" s="48" t="s">
        <v>14</v>
      </c>
      <c r="B42" s="5">
        <v>0</v>
      </c>
      <c r="C42" s="50"/>
      <c r="D42" s="74"/>
      <c r="E42" s="134">
        <f t="shared" si="0"/>
        <v>0</v>
      </c>
      <c r="F42" s="26">
        <f t="shared" si="1"/>
        <v>0</v>
      </c>
    </row>
    <row r="43" spans="1:16">
      <c r="A43" s="48"/>
      <c r="B43" s="14">
        <v>0</v>
      </c>
      <c r="C43" s="50"/>
      <c r="D43" s="74"/>
      <c r="E43" s="134">
        <f t="shared" si="0"/>
        <v>0</v>
      </c>
      <c r="F43" s="26">
        <f t="shared" si="1"/>
        <v>0</v>
      </c>
    </row>
    <row r="44" spans="1:16" s="7" customFormat="1">
      <c r="A44" s="130" t="s">
        <v>41</v>
      </c>
      <c r="B44" s="7">
        <v>0</v>
      </c>
      <c r="C44" s="15"/>
      <c r="D44" s="15"/>
      <c r="E44" s="134">
        <f t="shared" si="0"/>
        <v>0</v>
      </c>
      <c r="F44" s="26">
        <f t="shared" si="1"/>
        <v>0</v>
      </c>
      <c r="G44" s="129"/>
      <c r="H44" s="129"/>
      <c r="I44" s="129"/>
      <c r="J44" s="129"/>
      <c r="K44" s="129"/>
      <c r="L44" s="129"/>
      <c r="M44" s="129"/>
      <c r="N44" s="129"/>
      <c r="O44" s="129"/>
      <c r="P44" s="91"/>
    </row>
    <row r="45" spans="1:16" s="7" customFormat="1">
      <c r="A45" s="6"/>
      <c r="B45" s="7">
        <v>0</v>
      </c>
      <c r="C45" s="12"/>
      <c r="D45" s="15"/>
      <c r="E45" s="134">
        <f t="shared" si="0"/>
        <v>0</v>
      </c>
      <c r="F45" s="26">
        <f t="shared" si="1"/>
        <v>0</v>
      </c>
      <c r="G45" s="91"/>
      <c r="H45" s="91"/>
      <c r="I45" s="91"/>
      <c r="J45" s="91"/>
      <c r="K45" s="91"/>
      <c r="L45" s="91"/>
      <c r="M45" s="91"/>
      <c r="N45" s="91"/>
      <c r="O45" s="91"/>
      <c r="P45" s="91"/>
    </row>
    <row r="46" spans="1:16" s="7" customFormat="1">
      <c r="A46" s="7" t="s">
        <v>42</v>
      </c>
      <c r="B46" s="7">
        <v>0</v>
      </c>
      <c r="C46" s="15"/>
      <c r="D46" s="15"/>
      <c r="E46" s="134">
        <f t="shared" si="0"/>
        <v>0</v>
      </c>
      <c r="F46" s="26">
        <f t="shared" si="1"/>
        <v>0</v>
      </c>
      <c r="G46" s="129"/>
      <c r="H46" s="129"/>
      <c r="I46" s="129"/>
      <c r="J46" s="129"/>
      <c r="K46" s="129"/>
      <c r="L46" s="129"/>
      <c r="M46" s="129"/>
      <c r="N46" s="129"/>
      <c r="O46" s="129"/>
      <c r="P46" s="91"/>
    </row>
    <row r="47" spans="1:16" s="7" customFormat="1">
      <c r="A47" s="6"/>
      <c r="B47" s="7">
        <v>0</v>
      </c>
      <c r="C47" s="12"/>
      <c r="D47" s="15"/>
      <c r="E47" s="134">
        <f t="shared" si="0"/>
        <v>0</v>
      </c>
      <c r="F47" s="26">
        <f t="shared" si="1"/>
        <v>0</v>
      </c>
      <c r="G47" s="129"/>
      <c r="H47" s="129"/>
      <c r="I47" s="129"/>
      <c r="J47" s="129"/>
      <c r="K47" s="129"/>
      <c r="L47" s="129"/>
      <c r="M47" s="129"/>
      <c r="N47" s="129"/>
      <c r="O47" s="129"/>
      <c r="P47" s="129"/>
    </row>
    <row r="48" spans="1:16">
      <c r="A48" s="48" t="s">
        <v>3</v>
      </c>
      <c r="B48" s="14">
        <v>0</v>
      </c>
      <c r="C48" s="50"/>
      <c r="D48" s="74"/>
      <c r="E48" s="134">
        <f t="shared" si="0"/>
        <v>0</v>
      </c>
      <c r="F48" s="26">
        <f t="shared" si="1"/>
        <v>0</v>
      </c>
    </row>
    <row r="49" spans="1:16">
      <c r="A49" s="6"/>
      <c r="B49" s="14">
        <v>0</v>
      </c>
      <c r="C49" s="50"/>
      <c r="D49" s="74"/>
      <c r="E49" s="134">
        <f t="shared" si="0"/>
        <v>0</v>
      </c>
      <c r="F49" s="26">
        <f t="shared" si="1"/>
        <v>0</v>
      </c>
    </row>
    <row r="50" spans="1:16">
      <c r="A50" s="6" t="s">
        <v>58</v>
      </c>
      <c r="B50" s="12">
        <f>SUM(B27:B49)</f>
        <v>4</v>
      </c>
      <c r="C50" s="12">
        <f>SUM(C27:C49)</f>
        <v>0</v>
      </c>
      <c r="D50" s="12">
        <f>SUM(D27:D49)</f>
        <v>0</v>
      </c>
      <c r="E50" s="134">
        <f>C50-D50</f>
        <v>0</v>
      </c>
      <c r="F50" s="26">
        <f>B50+E50</f>
        <v>4</v>
      </c>
    </row>
    <row r="51" spans="1:16">
      <c r="A51" s="7"/>
      <c r="B51" s="39"/>
      <c r="C51" s="29"/>
      <c r="D51" s="74"/>
      <c r="E51" s="134"/>
      <c r="F51" s="26"/>
    </row>
    <row r="52" spans="1:16">
      <c r="A52" s="61" t="s">
        <v>60</v>
      </c>
      <c r="B52" s="73">
        <f>B14</f>
        <v>45371</v>
      </c>
      <c r="C52" s="29">
        <f>C14</f>
        <v>608</v>
      </c>
      <c r="D52" s="92">
        <f>D14</f>
        <v>32</v>
      </c>
      <c r="E52" s="135">
        <f>C52-D52</f>
        <v>576</v>
      </c>
      <c r="F52" s="26">
        <f t="shared" si="1"/>
        <v>45947</v>
      </c>
    </row>
    <row r="53" spans="1:16">
      <c r="A53" s="7" t="s">
        <v>61</v>
      </c>
      <c r="B53" s="73">
        <f>B25</f>
        <v>0</v>
      </c>
      <c r="C53" s="29">
        <f>C25</f>
        <v>0</v>
      </c>
      <c r="D53" s="92">
        <f>D25</f>
        <v>0</v>
      </c>
      <c r="E53" s="135">
        <f>C53-D53</f>
        <v>0</v>
      </c>
      <c r="F53" s="26">
        <f t="shared" si="1"/>
        <v>0</v>
      </c>
    </row>
    <row r="54" spans="1:16">
      <c r="A54" s="7" t="s">
        <v>59</v>
      </c>
      <c r="B54" s="73">
        <f>B50</f>
        <v>4</v>
      </c>
      <c r="C54" s="29">
        <f>C50</f>
        <v>0</v>
      </c>
      <c r="D54" s="92">
        <f>D50</f>
        <v>0</v>
      </c>
      <c r="E54" s="135">
        <f>C54-D54</f>
        <v>0</v>
      </c>
      <c r="F54" s="26">
        <f t="shared" si="1"/>
        <v>4</v>
      </c>
      <c r="G54" s="125"/>
    </row>
    <row r="55" spans="1:16">
      <c r="A55" s="64" t="s">
        <v>2</v>
      </c>
      <c r="B55" s="73">
        <f>SUM(B51:B54)</f>
        <v>45375</v>
      </c>
      <c r="C55" s="29">
        <f>SUM(C52:C54)</f>
        <v>608</v>
      </c>
      <c r="D55" s="29">
        <f>SUM(D52:D54)</f>
        <v>32</v>
      </c>
      <c r="E55" s="135">
        <f>C55-D55</f>
        <v>576</v>
      </c>
      <c r="F55" s="26">
        <f t="shared" si="1"/>
        <v>45951</v>
      </c>
    </row>
    <row r="56" spans="1:16">
      <c r="A56" s="8"/>
      <c r="B56" s="15">
        <v>0</v>
      </c>
      <c r="C56" s="29"/>
      <c r="D56" s="74"/>
      <c r="E56" s="134"/>
      <c r="F56" s="26">
        <f t="shared" si="1"/>
        <v>0</v>
      </c>
    </row>
    <row r="57" spans="1:16">
      <c r="A57" s="37" t="s">
        <v>62</v>
      </c>
      <c r="B57" s="36">
        <v>0</v>
      </c>
      <c r="C57" s="73"/>
      <c r="D57" s="74"/>
      <c r="E57" s="134"/>
      <c r="F57" s="26">
        <f t="shared" si="1"/>
        <v>0</v>
      </c>
    </row>
    <row r="58" spans="1:16">
      <c r="A58" s="67" t="s">
        <v>24</v>
      </c>
      <c r="B58" s="39">
        <v>107</v>
      </c>
      <c r="C58" s="73"/>
      <c r="D58" s="74"/>
      <c r="E58" s="134">
        <f>C58-D58</f>
        <v>0</v>
      </c>
      <c r="F58" s="26">
        <f>B58+E58</f>
        <v>107</v>
      </c>
    </row>
    <row r="59" spans="1:16">
      <c r="A59" s="67" t="s">
        <v>25</v>
      </c>
      <c r="B59" s="39">
        <v>0</v>
      </c>
      <c r="D59" s="74">
        <v>0</v>
      </c>
      <c r="E59" s="134">
        <f>C59-D59</f>
        <v>0</v>
      </c>
      <c r="F59" s="26">
        <f>B59+E59</f>
        <v>0</v>
      </c>
    </row>
    <row r="60" spans="1:16">
      <c r="A60" s="82" t="s">
        <v>71</v>
      </c>
      <c r="B60" s="39">
        <v>91</v>
      </c>
      <c r="D60" s="74"/>
      <c r="E60" s="134">
        <v>1</v>
      </c>
      <c r="F60" s="26">
        <v>92</v>
      </c>
    </row>
    <row r="61" spans="1:16">
      <c r="A61" s="82" t="s">
        <v>33</v>
      </c>
      <c r="B61" s="39">
        <v>0</v>
      </c>
      <c r="D61" s="74">
        <v>0</v>
      </c>
      <c r="E61" s="134">
        <f>C61-D61</f>
        <v>0</v>
      </c>
      <c r="F61" s="26">
        <f>B61+E61</f>
        <v>0</v>
      </c>
    </row>
    <row r="62" spans="1:16" s="51" customFormat="1">
      <c r="A62" s="67" t="s">
        <v>2</v>
      </c>
      <c r="B62" s="26">
        <f>SUM(B56:B61)</f>
        <v>198</v>
      </c>
      <c r="C62" s="76">
        <f>SUM(C58:C61)</f>
        <v>0</v>
      </c>
      <c r="D62" s="76">
        <f>SUM(D58:D61)</f>
        <v>0</v>
      </c>
      <c r="E62" s="76">
        <f>SUM(E58:E61)</f>
        <v>1</v>
      </c>
      <c r="F62" s="26">
        <f>B62+E62</f>
        <v>199</v>
      </c>
      <c r="P62" s="54"/>
    </row>
    <row r="63" spans="1:16">
      <c r="F63" s="26"/>
    </row>
    <row r="64" spans="1:16">
      <c r="F64" s="26"/>
    </row>
    <row r="65" spans="3:6">
      <c r="F65" s="26"/>
    </row>
    <row r="66" spans="3:6">
      <c r="F66" s="26"/>
    </row>
    <row r="67" spans="3:6">
      <c r="F67" s="26"/>
    </row>
    <row r="68" spans="3:6" s="7" customFormat="1">
      <c r="C68" s="76"/>
      <c r="D68" s="77"/>
      <c r="E68" s="136"/>
      <c r="F68" s="26"/>
    </row>
    <row r="69" spans="3:6" s="7" customFormat="1">
      <c r="C69" s="76"/>
      <c r="D69" s="77"/>
      <c r="E69" s="136"/>
      <c r="F69" s="26"/>
    </row>
    <row r="70" spans="3:6" s="7" customFormat="1">
      <c r="C70" s="76"/>
      <c r="D70" s="77"/>
      <c r="E70" s="136"/>
      <c r="F70" s="26"/>
    </row>
    <row r="71" spans="3:6" s="7" customFormat="1">
      <c r="C71" s="76"/>
      <c r="D71" s="77"/>
      <c r="E71" s="136"/>
      <c r="F71" s="26"/>
    </row>
    <row r="72" spans="3:6" s="7" customFormat="1">
      <c r="C72" s="76"/>
      <c r="D72" s="77"/>
      <c r="E72" s="136"/>
      <c r="F72" s="26"/>
    </row>
    <row r="73" spans="3:6" s="7" customFormat="1">
      <c r="C73" s="76"/>
      <c r="D73" s="77"/>
      <c r="E73" s="136"/>
      <c r="F73" s="3"/>
    </row>
    <row r="74" spans="3:6" s="7" customFormat="1">
      <c r="C74" s="76"/>
      <c r="D74" s="77"/>
      <c r="E74" s="136"/>
      <c r="F74" s="3"/>
    </row>
    <row r="75" spans="3:6" s="7" customFormat="1">
      <c r="C75" s="76"/>
      <c r="D75" s="77"/>
      <c r="E75" s="136"/>
      <c r="F75" s="3"/>
    </row>
    <row r="76" spans="3:6" s="7" customFormat="1">
      <c r="C76" s="76"/>
      <c r="D76" s="77"/>
      <c r="E76" s="136"/>
      <c r="F76" s="3"/>
    </row>
    <row r="77" spans="3:6" s="7" customFormat="1">
      <c r="C77" s="76"/>
      <c r="D77" s="77"/>
      <c r="E77" s="136"/>
      <c r="F77" s="3"/>
    </row>
    <row r="78" spans="3:6" s="7" customFormat="1">
      <c r="C78" s="76"/>
      <c r="D78" s="77"/>
      <c r="E78" s="136"/>
      <c r="F78" s="3"/>
    </row>
    <row r="79" spans="3:6" s="3" customFormat="1">
      <c r="C79" s="76"/>
      <c r="D79" s="77"/>
      <c r="E79" s="136"/>
    </row>
    <row r="80" spans="3:6" s="7" customFormat="1">
      <c r="C80" s="76"/>
      <c r="D80" s="77"/>
      <c r="E80" s="136"/>
      <c r="F80" s="3"/>
    </row>
  </sheetData>
  <customSheetViews>
    <customSheetView guid="{F9645DFC-A270-41E5-B2F8-4DE12B667C0F}" zeroValues="0">
      <pane xSplit="1" ySplit="2" topLeftCell="B3" activePane="bottomRight" state="frozen"/>
      <selection pane="bottomRight" activeCell="B3" sqref="B3"/>
      <pageMargins left="0.42" right="0.46" top="0.61" bottom="0.81" header="0.28999999999999998" footer="0.5"/>
      <printOptions horizontalCentered="1" gridLines="1"/>
      <pageSetup orientation="portrait" r:id="rId1"/>
      <headerFooter alignWithMargins="0">
        <oddHeader>&amp;F</oddHeader>
        <oddFooter>Prepared by Barbara_W_Sterling &amp;D&amp;RPage &amp;P</oddFooter>
      </headerFooter>
    </customSheetView>
  </customSheetViews>
  <phoneticPr fontId="3" type="noConversion"/>
  <printOptions horizontalCentered="1" gridLines="1"/>
  <pageMargins left="0.42" right="0.46" top="0.61" bottom="0.81" header="0.28999999999999998" footer="0.5"/>
  <pageSetup orientation="portrait" r:id="rId2"/>
  <headerFooter alignWithMargins="0">
    <oddHeader>&amp;F</oddHeader>
    <oddFooter>Prepared by Barbara_W_Sterling &amp;D&amp;RPage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Zeros="0" zoomScaleNormal="100" workbookViewId="0">
      <pane xSplit="1" ySplit="2" topLeftCell="B57" activePane="bottomRight" state="frozen"/>
      <selection pane="topRight" activeCell="B1" sqref="B1"/>
      <selection pane="bottomLeft" activeCell="A3" sqref="A3"/>
      <selection pane="bottomRight" activeCell="B63" sqref="B63"/>
    </sheetView>
  </sheetViews>
  <sheetFormatPr defaultColWidth="10.875" defaultRowHeight="13.2"/>
  <cols>
    <col min="1" max="1" width="30.25" style="3" bestFit="1" customWidth="1"/>
    <col min="2" max="2" width="11.25" style="3" customWidth="1"/>
    <col min="3" max="3" width="8" style="76" customWidth="1"/>
    <col min="4" max="4" width="11.125" style="77" customWidth="1"/>
    <col min="5" max="5" width="8.25" style="136" customWidth="1"/>
    <col min="6" max="6" width="12.375" style="3" customWidth="1"/>
    <col min="7" max="16384" width="10.875" style="33"/>
  </cols>
  <sheetData>
    <row r="1" spans="1:16">
      <c r="A1" s="2" t="s">
        <v>8</v>
      </c>
      <c r="B1" s="25" t="s">
        <v>20</v>
      </c>
      <c r="C1" s="68" t="s">
        <v>21</v>
      </c>
      <c r="D1" s="69" t="s">
        <v>22</v>
      </c>
      <c r="E1" s="131" t="s">
        <v>28</v>
      </c>
      <c r="F1" s="28" t="s">
        <v>20</v>
      </c>
      <c r="G1" s="1"/>
    </row>
    <row r="2" spans="1:16" s="17" customFormat="1">
      <c r="A2" s="2"/>
      <c r="B2" s="128" t="s">
        <v>43</v>
      </c>
      <c r="C2" s="70" t="s">
        <v>47</v>
      </c>
      <c r="D2" s="123" t="s">
        <v>47</v>
      </c>
      <c r="E2" s="132" t="s">
        <v>47</v>
      </c>
      <c r="F2" s="70" t="s">
        <v>47</v>
      </c>
    </row>
    <row r="3" spans="1:16" s="16" customFormat="1">
      <c r="A3" s="2" t="s">
        <v>10</v>
      </c>
      <c r="B3" s="33"/>
      <c r="C3" s="71"/>
      <c r="D3" s="72"/>
      <c r="E3" s="133"/>
      <c r="F3" s="27"/>
    </row>
    <row r="4" spans="1:16">
      <c r="A4" s="48" t="s">
        <v>53</v>
      </c>
      <c r="B4" s="5"/>
      <c r="C4" s="73">
        <v>115</v>
      </c>
      <c r="D4" s="74">
        <v>3150</v>
      </c>
      <c r="E4" s="134">
        <f>C4-D4</f>
        <v>-3035</v>
      </c>
      <c r="F4" s="26"/>
    </row>
    <row r="5" spans="1:16">
      <c r="A5" s="48"/>
      <c r="B5" s="5"/>
      <c r="C5" s="73"/>
      <c r="D5" s="74"/>
      <c r="E5" s="134">
        <f t="shared" ref="E5:E49" si="0">C5-D5</f>
        <v>0</v>
      </c>
      <c r="F5" s="26"/>
    </row>
    <row r="6" spans="1:16">
      <c r="A6" s="48" t="s">
        <v>1</v>
      </c>
      <c r="B6" s="5"/>
      <c r="C6" s="73">
        <v>5</v>
      </c>
      <c r="D6" s="74">
        <v>2</v>
      </c>
      <c r="E6" s="134">
        <f t="shared" si="0"/>
        <v>3</v>
      </c>
      <c r="F6" s="26"/>
    </row>
    <row r="7" spans="1:16">
      <c r="A7" s="48"/>
      <c r="B7" s="5"/>
      <c r="C7" s="73"/>
      <c r="D7" s="74"/>
      <c r="E7" s="134">
        <f t="shared" si="0"/>
        <v>0</v>
      </c>
      <c r="F7" s="26"/>
    </row>
    <row r="8" spans="1:16">
      <c r="A8" s="48" t="s">
        <v>9</v>
      </c>
      <c r="B8" s="5"/>
      <c r="C8" s="73"/>
      <c r="D8" s="74"/>
      <c r="E8" s="134">
        <f t="shared" si="0"/>
        <v>0</v>
      </c>
      <c r="F8" s="26"/>
    </row>
    <row r="9" spans="1:16" s="34" customFormat="1">
      <c r="A9" s="48"/>
      <c r="B9" s="5"/>
      <c r="C9" s="73"/>
      <c r="D9" s="74"/>
      <c r="E9" s="134">
        <f t="shared" si="0"/>
        <v>0</v>
      </c>
      <c r="F9" s="26"/>
    </row>
    <row r="10" spans="1:16" s="51" customFormat="1">
      <c r="A10" s="48" t="s">
        <v>54</v>
      </c>
      <c r="B10" s="73"/>
      <c r="C10" s="73">
        <v>10</v>
      </c>
      <c r="D10" s="74">
        <v>40</v>
      </c>
      <c r="E10" s="134">
        <f t="shared" si="0"/>
        <v>-30</v>
      </c>
      <c r="F10" s="26"/>
      <c r="G10" s="57"/>
      <c r="H10" s="57"/>
      <c r="I10" s="57"/>
      <c r="J10" s="57"/>
      <c r="K10" s="57"/>
      <c r="L10" s="57"/>
      <c r="M10" s="57"/>
      <c r="N10" s="53"/>
      <c r="O10" s="56"/>
      <c r="P10" s="54"/>
    </row>
    <row r="11" spans="1:16" s="51" customFormat="1">
      <c r="A11" s="1"/>
      <c r="B11" s="73"/>
      <c r="C11" s="73"/>
      <c r="D11" s="74"/>
      <c r="E11" s="134">
        <f t="shared" si="0"/>
        <v>0</v>
      </c>
      <c r="F11" s="26"/>
      <c r="G11" s="57"/>
      <c r="H11" s="57"/>
      <c r="I11" s="57"/>
      <c r="J11" s="57"/>
      <c r="K11" s="57"/>
      <c r="L11" s="57"/>
      <c r="M11" s="57"/>
      <c r="N11" s="53"/>
      <c r="O11" s="56"/>
      <c r="P11" s="54"/>
    </row>
    <row r="12" spans="1:16" s="51" customFormat="1">
      <c r="A12" s="48" t="s">
        <v>38</v>
      </c>
      <c r="B12" s="73"/>
      <c r="C12" s="73">
        <v>2</v>
      </c>
      <c r="D12" s="74">
        <v>35</v>
      </c>
      <c r="E12" s="134">
        <f t="shared" si="0"/>
        <v>-33</v>
      </c>
      <c r="F12" s="26"/>
      <c r="G12" s="57"/>
      <c r="H12" s="57"/>
      <c r="I12" s="57"/>
      <c r="J12" s="57"/>
      <c r="K12" s="57"/>
      <c r="L12" s="57"/>
      <c r="M12" s="57"/>
      <c r="N12" s="53"/>
      <c r="O12" s="56"/>
      <c r="P12" s="54"/>
    </row>
    <row r="13" spans="1:16">
      <c r="A13" s="1"/>
      <c r="B13" s="5"/>
      <c r="C13" s="73"/>
      <c r="D13" s="74"/>
      <c r="E13" s="134">
        <f t="shared" si="0"/>
        <v>0</v>
      </c>
      <c r="F13" s="26"/>
    </row>
    <row r="14" spans="1:16">
      <c r="A14" s="1" t="s">
        <v>56</v>
      </c>
      <c r="B14" s="5">
        <f>F14+D14-C14</f>
        <v>119124</v>
      </c>
      <c r="C14" s="73">
        <f>SUM(C4:C12)</f>
        <v>132</v>
      </c>
      <c r="D14" s="74">
        <f>SUM(D4:D12)</f>
        <v>3227</v>
      </c>
      <c r="E14" s="134">
        <f>C14-D14</f>
        <v>-3095</v>
      </c>
      <c r="F14" s="26">
        <v>116029</v>
      </c>
    </row>
    <row r="15" spans="1:16">
      <c r="A15" s="1"/>
      <c r="B15" s="5">
        <v>0</v>
      </c>
      <c r="C15" s="73"/>
      <c r="D15" s="74"/>
      <c r="E15" s="134">
        <f t="shared" si="0"/>
        <v>0</v>
      </c>
      <c r="F15" s="26">
        <f t="shared" ref="F15:F57" si="1">B15+E15</f>
        <v>0</v>
      </c>
    </row>
    <row r="16" spans="1:16">
      <c r="A16" s="2" t="s">
        <v>0</v>
      </c>
      <c r="B16" s="5">
        <v>0</v>
      </c>
      <c r="C16" s="73"/>
      <c r="D16" s="74"/>
      <c r="E16" s="134">
        <f t="shared" si="0"/>
        <v>0</v>
      </c>
      <c r="F16" s="26">
        <f t="shared" si="1"/>
        <v>0</v>
      </c>
    </row>
    <row r="17" spans="1:17">
      <c r="A17" s="48" t="s">
        <v>18</v>
      </c>
      <c r="B17" s="5">
        <v>0</v>
      </c>
      <c r="C17" s="73"/>
      <c r="D17" s="74"/>
      <c r="E17" s="134">
        <f t="shared" si="0"/>
        <v>0</v>
      </c>
      <c r="F17" s="26">
        <f t="shared" si="1"/>
        <v>0</v>
      </c>
    </row>
    <row r="18" spans="1:17">
      <c r="A18" s="48"/>
      <c r="B18" s="5">
        <v>0</v>
      </c>
      <c r="C18" s="73"/>
      <c r="D18" s="74"/>
      <c r="E18" s="134">
        <f t="shared" si="0"/>
        <v>0</v>
      </c>
      <c r="F18" s="26">
        <f t="shared" si="1"/>
        <v>0</v>
      </c>
    </row>
    <row r="19" spans="1:17">
      <c r="A19" s="48" t="s">
        <v>19</v>
      </c>
      <c r="B19" s="5">
        <v>0</v>
      </c>
      <c r="C19" s="73"/>
      <c r="D19" s="74"/>
      <c r="E19" s="134">
        <f t="shared" si="0"/>
        <v>0</v>
      </c>
      <c r="F19" s="26">
        <f t="shared" si="1"/>
        <v>0</v>
      </c>
    </row>
    <row r="20" spans="1:17">
      <c r="A20" s="48"/>
      <c r="B20" s="3">
        <v>0</v>
      </c>
      <c r="E20" s="134">
        <f t="shared" si="0"/>
        <v>0</v>
      </c>
      <c r="F20" s="26">
        <f t="shared" si="1"/>
        <v>0</v>
      </c>
    </row>
    <row r="21" spans="1:17">
      <c r="A21" s="49" t="s">
        <v>29</v>
      </c>
      <c r="B21" s="11">
        <v>0</v>
      </c>
      <c r="C21" s="50"/>
      <c r="D21" s="74"/>
      <c r="E21" s="134">
        <f t="shared" si="0"/>
        <v>0</v>
      </c>
      <c r="F21" s="26">
        <f t="shared" si="1"/>
        <v>0</v>
      </c>
    </row>
    <row r="22" spans="1:17">
      <c r="A22" s="49"/>
      <c r="B22" s="11">
        <v>0</v>
      </c>
      <c r="C22" s="50"/>
      <c r="D22" s="78"/>
      <c r="E22" s="134">
        <f t="shared" si="0"/>
        <v>0</v>
      </c>
      <c r="F22" s="26">
        <f t="shared" si="1"/>
        <v>0</v>
      </c>
    </row>
    <row r="23" spans="1:17">
      <c r="A23" s="49" t="s">
        <v>30</v>
      </c>
      <c r="B23" s="11">
        <v>0</v>
      </c>
      <c r="C23" s="50"/>
      <c r="D23" s="74"/>
      <c r="E23" s="134">
        <f t="shared" si="0"/>
        <v>0</v>
      </c>
      <c r="F23" s="26">
        <f t="shared" si="1"/>
        <v>0</v>
      </c>
    </row>
    <row r="24" spans="1:17">
      <c r="A24" s="49"/>
      <c r="B24" s="11">
        <v>0</v>
      </c>
      <c r="C24" s="50"/>
      <c r="D24" s="78"/>
      <c r="E24" s="134">
        <f t="shared" si="0"/>
        <v>0</v>
      </c>
      <c r="F24" s="26">
        <f t="shared" si="1"/>
        <v>0</v>
      </c>
    </row>
    <row r="25" spans="1:17">
      <c r="A25" s="1" t="s">
        <v>31</v>
      </c>
      <c r="B25" s="11">
        <v>2</v>
      </c>
      <c r="C25" s="50">
        <f>SUM(C17,C19,C21,C23)</f>
        <v>0</v>
      </c>
      <c r="D25" s="74">
        <f>SUM(D17,D19,D21,D23)</f>
        <v>0</v>
      </c>
      <c r="E25" s="134">
        <f t="shared" si="0"/>
        <v>0</v>
      </c>
      <c r="F25" s="26">
        <f t="shared" si="1"/>
        <v>2</v>
      </c>
    </row>
    <row r="26" spans="1:17">
      <c r="A26" s="1"/>
      <c r="B26" s="11">
        <v>0</v>
      </c>
      <c r="C26" s="50"/>
      <c r="D26" s="78"/>
      <c r="E26" s="134">
        <f t="shared" si="0"/>
        <v>0</v>
      </c>
      <c r="F26" s="26">
        <f t="shared" si="1"/>
        <v>0</v>
      </c>
    </row>
    <row r="27" spans="1:17">
      <c r="A27" s="2" t="s">
        <v>57</v>
      </c>
      <c r="B27" s="5">
        <v>0</v>
      </c>
      <c r="C27" s="50"/>
      <c r="D27" s="78"/>
      <c r="E27" s="134">
        <f t="shared" si="0"/>
        <v>0</v>
      </c>
      <c r="F27" s="26">
        <f t="shared" si="1"/>
        <v>0</v>
      </c>
      <c r="L27" s="2"/>
      <c r="M27" s="5"/>
      <c r="N27" s="50"/>
      <c r="O27" s="78"/>
      <c r="P27" s="88"/>
      <c r="Q27" s="26"/>
    </row>
    <row r="28" spans="1:17" s="16" customFormat="1">
      <c r="A28" s="48" t="s">
        <v>13</v>
      </c>
      <c r="B28" s="90">
        <v>3</v>
      </c>
      <c r="C28" s="91"/>
      <c r="D28" s="74"/>
      <c r="E28" s="134">
        <f t="shared" si="0"/>
        <v>0</v>
      </c>
      <c r="F28" s="26">
        <f t="shared" si="1"/>
        <v>3</v>
      </c>
      <c r="H28" s="26"/>
      <c r="L28" s="48"/>
      <c r="M28" s="90"/>
      <c r="N28" s="91"/>
      <c r="O28" s="74"/>
      <c r="P28" s="85"/>
      <c r="Q28" s="26"/>
    </row>
    <row r="29" spans="1:17" s="16" customFormat="1">
      <c r="A29" s="48"/>
      <c r="B29" s="5">
        <v>0</v>
      </c>
      <c r="C29" s="50"/>
      <c r="D29" s="74"/>
      <c r="E29" s="134">
        <f t="shared" si="0"/>
        <v>0</v>
      </c>
      <c r="F29" s="26">
        <f t="shared" si="1"/>
        <v>0</v>
      </c>
      <c r="H29" s="26"/>
      <c r="L29" s="48"/>
      <c r="M29" s="5"/>
      <c r="N29" s="50"/>
      <c r="O29" s="74"/>
      <c r="P29" s="85"/>
      <c r="Q29" s="26"/>
    </row>
    <row r="30" spans="1:17" s="16" customFormat="1">
      <c r="A30" s="48" t="s">
        <v>69</v>
      </c>
      <c r="B30" s="5">
        <v>57</v>
      </c>
      <c r="C30" s="50"/>
      <c r="D30" s="74">
        <v>55</v>
      </c>
      <c r="E30" s="134">
        <f t="shared" si="0"/>
        <v>-55</v>
      </c>
      <c r="F30" s="26">
        <f t="shared" si="1"/>
        <v>2</v>
      </c>
      <c r="I30" s="26"/>
      <c r="L30" s="48"/>
      <c r="M30" s="5"/>
      <c r="N30" s="50"/>
      <c r="O30" s="74"/>
      <c r="P30" s="85"/>
      <c r="Q30" s="26"/>
    </row>
    <row r="31" spans="1:17" s="16" customFormat="1">
      <c r="A31" s="48"/>
      <c r="B31" s="5">
        <v>0</v>
      </c>
      <c r="C31" s="50"/>
      <c r="D31" s="74"/>
      <c r="E31" s="134">
        <f t="shared" si="0"/>
        <v>0</v>
      </c>
      <c r="F31" s="26">
        <f t="shared" si="1"/>
        <v>0</v>
      </c>
      <c r="H31" s="26"/>
      <c r="L31" s="48"/>
      <c r="M31" s="5"/>
      <c r="N31" s="50"/>
      <c r="O31" s="74"/>
      <c r="P31" s="85"/>
      <c r="Q31" s="26"/>
    </row>
    <row r="32" spans="1:17">
      <c r="A32" s="48" t="s">
        <v>12</v>
      </c>
      <c r="B32" s="5">
        <v>0</v>
      </c>
      <c r="C32" s="50"/>
      <c r="D32" s="74"/>
      <c r="E32" s="134">
        <f t="shared" si="0"/>
        <v>0</v>
      </c>
      <c r="F32" s="26">
        <f t="shared" si="1"/>
        <v>0</v>
      </c>
      <c r="H32" s="26"/>
      <c r="L32" s="48"/>
      <c r="M32" s="5"/>
      <c r="N32" s="50"/>
      <c r="O32" s="74"/>
      <c r="P32" s="85"/>
      <c r="Q32" s="26"/>
    </row>
    <row r="33" spans="1:17">
      <c r="A33" s="48"/>
      <c r="B33" s="5">
        <v>0</v>
      </c>
      <c r="C33" s="50"/>
      <c r="D33" s="74"/>
      <c r="E33" s="134">
        <f t="shared" si="0"/>
        <v>0</v>
      </c>
      <c r="F33" s="26">
        <f t="shared" si="1"/>
        <v>0</v>
      </c>
      <c r="H33" s="26"/>
      <c r="L33" s="48"/>
      <c r="M33" s="5"/>
      <c r="N33" s="50"/>
      <c r="O33" s="74"/>
      <c r="P33" s="85"/>
      <c r="Q33" s="26"/>
    </row>
    <row r="34" spans="1:17">
      <c r="A34" s="48" t="s">
        <v>11</v>
      </c>
      <c r="B34" s="5">
        <v>22</v>
      </c>
      <c r="C34" s="50"/>
      <c r="D34" s="74">
        <v>6</v>
      </c>
      <c r="E34" s="134">
        <f t="shared" si="0"/>
        <v>-6</v>
      </c>
      <c r="F34" s="26">
        <f t="shared" si="1"/>
        <v>16</v>
      </c>
      <c r="H34" s="26"/>
      <c r="L34" s="48"/>
      <c r="M34" s="5"/>
      <c r="N34" s="50"/>
      <c r="O34" s="74"/>
      <c r="P34" s="85"/>
      <c r="Q34" s="26"/>
    </row>
    <row r="35" spans="1:17">
      <c r="A35" s="48"/>
      <c r="B35" s="5">
        <v>0</v>
      </c>
      <c r="C35" s="50"/>
      <c r="D35" s="74"/>
      <c r="E35" s="134">
        <f t="shared" si="0"/>
        <v>0</v>
      </c>
      <c r="F35" s="26">
        <f t="shared" si="1"/>
        <v>0</v>
      </c>
      <c r="H35" s="26"/>
      <c r="L35" s="48"/>
      <c r="M35" s="5"/>
      <c r="N35" s="50"/>
      <c r="O35" s="74"/>
      <c r="P35" s="85"/>
      <c r="Q35" s="26"/>
    </row>
    <row r="36" spans="1:17">
      <c r="A36" s="48" t="s">
        <v>35</v>
      </c>
      <c r="B36" s="5">
        <v>5</v>
      </c>
      <c r="C36" s="50"/>
      <c r="D36" s="74">
        <v>5</v>
      </c>
      <c r="E36" s="134">
        <f t="shared" si="0"/>
        <v>-5</v>
      </c>
      <c r="F36" s="26">
        <f t="shared" si="1"/>
        <v>0</v>
      </c>
      <c r="I36" s="26"/>
      <c r="L36" s="48"/>
      <c r="M36" s="5"/>
      <c r="N36" s="50"/>
      <c r="O36" s="74"/>
      <c r="P36" s="85"/>
      <c r="Q36" s="26"/>
    </row>
    <row r="37" spans="1:17">
      <c r="A37" s="48"/>
      <c r="B37" s="5">
        <v>0</v>
      </c>
      <c r="C37" s="50"/>
      <c r="D37" s="74"/>
      <c r="E37" s="134">
        <f t="shared" si="0"/>
        <v>0</v>
      </c>
      <c r="F37" s="26">
        <f t="shared" si="1"/>
        <v>0</v>
      </c>
      <c r="H37" s="26"/>
      <c r="L37" s="48"/>
      <c r="M37" s="5"/>
      <c r="N37" s="50"/>
      <c r="O37" s="74"/>
      <c r="P37" s="85"/>
      <c r="Q37" s="26"/>
    </row>
    <row r="38" spans="1:17">
      <c r="A38" s="48" t="s">
        <v>5</v>
      </c>
      <c r="B38" s="5">
        <v>3866</v>
      </c>
      <c r="C38" s="50"/>
      <c r="D38" s="74">
        <v>3866</v>
      </c>
      <c r="E38" s="134">
        <f t="shared" si="0"/>
        <v>-3866</v>
      </c>
      <c r="F38" s="26">
        <v>0</v>
      </c>
      <c r="H38" s="26"/>
      <c r="L38" s="48"/>
      <c r="M38" s="5"/>
      <c r="N38" s="50"/>
      <c r="O38" s="74"/>
      <c r="P38" s="85"/>
      <c r="Q38" s="26"/>
    </row>
    <row r="39" spans="1:17">
      <c r="A39" s="48"/>
      <c r="B39" s="5">
        <v>0</v>
      </c>
      <c r="C39" s="50"/>
      <c r="D39" s="74"/>
      <c r="E39" s="134">
        <f t="shared" si="0"/>
        <v>0</v>
      </c>
      <c r="F39" s="26">
        <f t="shared" si="1"/>
        <v>0</v>
      </c>
      <c r="L39" s="48"/>
      <c r="M39" s="5"/>
      <c r="N39" s="50"/>
      <c r="O39" s="74"/>
      <c r="P39" s="85"/>
      <c r="Q39" s="26"/>
    </row>
    <row r="40" spans="1:17">
      <c r="A40" s="48" t="s">
        <v>36</v>
      </c>
      <c r="B40" s="5">
        <v>2</v>
      </c>
      <c r="C40" s="50"/>
      <c r="D40" s="74"/>
      <c r="E40" s="134">
        <f t="shared" si="0"/>
        <v>0</v>
      </c>
      <c r="F40" s="26">
        <f t="shared" si="1"/>
        <v>2</v>
      </c>
      <c r="L40" s="48"/>
      <c r="M40" s="5"/>
      <c r="N40" s="50"/>
      <c r="O40" s="74"/>
      <c r="P40" s="85"/>
      <c r="Q40" s="26"/>
    </row>
    <row r="41" spans="1:17">
      <c r="A41" s="48"/>
      <c r="B41" s="5">
        <v>0</v>
      </c>
      <c r="C41" s="50"/>
      <c r="D41" s="74"/>
      <c r="E41" s="134">
        <f t="shared" si="0"/>
        <v>0</v>
      </c>
      <c r="F41" s="26">
        <f t="shared" si="1"/>
        <v>0</v>
      </c>
      <c r="L41" s="48"/>
      <c r="M41" s="5"/>
      <c r="N41" s="50"/>
      <c r="O41" s="74"/>
      <c r="P41" s="88"/>
      <c r="Q41" s="26"/>
    </row>
    <row r="42" spans="1:17">
      <c r="A42" s="48" t="s">
        <v>14</v>
      </c>
      <c r="B42" s="5">
        <v>0</v>
      </c>
      <c r="C42" s="50"/>
      <c r="D42" s="74"/>
      <c r="E42" s="134">
        <f t="shared" si="0"/>
        <v>0</v>
      </c>
      <c r="F42" s="26">
        <f t="shared" si="1"/>
        <v>0</v>
      </c>
      <c r="L42" s="48"/>
      <c r="M42" s="5"/>
      <c r="N42" s="50"/>
      <c r="O42" s="74"/>
      <c r="P42" s="88"/>
      <c r="Q42" s="26"/>
    </row>
    <row r="43" spans="1:17">
      <c r="A43" s="48"/>
      <c r="B43" s="14">
        <v>0</v>
      </c>
      <c r="C43" s="50"/>
      <c r="D43" s="74"/>
      <c r="E43" s="134">
        <f t="shared" si="0"/>
        <v>0</v>
      </c>
      <c r="F43" s="26">
        <f t="shared" si="1"/>
        <v>0</v>
      </c>
      <c r="L43" s="48"/>
      <c r="M43" s="14"/>
      <c r="N43" s="50"/>
      <c r="O43" s="74"/>
      <c r="P43" s="88"/>
      <c r="Q43" s="26"/>
    </row>
    <row r="44" spans="1:17" s="7" customFormat="1">
      <c r="A44" s="130" t="s">
        <v>41</v>
      </c>
      <c r="B44" s="7">
        <v>0</v>
      </c>
      <c r="C44" s="15"/>
      <c r="D44" s="15"/>
      <c r="E44" s="134">
        <f t="shared" si="0"/>
        <v>0</v>
      </c>
      <c r="F44" s="26">
        <f t="shared" si="1"/>
        <v>0</v>
      </c>
      <c r="G44" s="129"/>
      <c r="H44" s="129"/>
      <c r="I44" s="129"/>
      <c r="J44" s="129"/>
      <c r="K44" s="129"/>
      <c r="L44" s="129"/>
      <c r="M44" s="129"/>
      <c r="N44" s="129"/>
      <c r="O44" s="129"/>
      <c r="P44" s="91"/>
    </row>
    <row r="45" spans="1:17" s="7" customFormat="1">
      <c r="A45" s="6"/>
      <c r="B45" s="7">
        <v>0</v>
      </c>
      <c r="C45" s="12"/>
      <c r="D45" s="15"/>
      <c r="E45" s="134">
        <f t="shared" si="0"/>
        <v>0</v>
      </c>
      <c r="F45" s="26">
        <f t="shared" si="1"/>
        <v>0</v>
      </c>
      <c r="G45" s="91"/>
      <c r="H45" s="91"/>
      <c r="I45" s="91"/>
      <c r="J45" s="91"/>
      <c r="K45" s="91"/>
      <c r="L45" s="91"/>
      <c r="M45" s="91"/>
      <c r="N45" s="91"/>
      <c r="O45" s="91"/>
      <c r="P45" s="91"/>
    </row>
    <row r="46" spans="1:17" s="7" customFormat="1">
      <c r="A46" s="7" t="s">
        <v>42</v>
      </c>
      <c r="B46" s="7">
        <v>0</v>
      </c>
      <c r="C46" s="15"/>
      <c r="D46" s="15"/>
      <c r="E46" s="134">
        <f t="shared" si="0"/>
        <v>0</v>
      </c>
      <c r="F46" s="26">
        <f t="shared" si="1"/>
        <v>0</v>
      </c>
      <c r="G46" s="129"/>
      <c r="H46" s="129"/>
      <c r="I46" s="129"/>
      <c r="J46" s="129"/>
      <c r="K46" s="129"/>
      <c r="L46" s="129"/>
      <c r="M46" s="129"/>
      <c r="N46" s="129"/>
      <c r="O46" s="129"/>
      <c r="P46" s="91"/>
    </row>
    <row r="47" spans="1:17" s="7" customFormat="1">
      <c r="A47" s="6"/>
      <c r="B47" s="7">
        <v>0</v>
      </c>
      <c r="C47" s="12"/>
      <c r="D47" s="15"/>
      <c r="E47" s="134">
        <f t="shared" si="0"/>
        <v>0</v>
      </c>
      <c r="F47" s="26">
        <f t="shared" si="1"/>
        <v>0</v>
      </c>
      <c r="G47" s="129"/>
      <c r="H47" s="129"/>
      <c r="I47" s="129"/>
      <c r="J47" s="129"/>
      <c r="K47" s="129"/>
      <c r="L47" s="129"/>
      <c r="M47" s="129"/>
      <c r="N47" s="129"/>
      <c r="O47" s="129"/>
      <c r="P47" s="129"/>
    </row>
    <row r="48" spans="1:17" s="34" customFormat="1">
      <c r="A48" s="48" t="s">
        <v>3</v>
      </c>
      <c r="B48" s="14">
        <v>1</v>
      </c>
      <c r="C48" s="50"/>
      <c r="D48" s="74"/>
      <c r="E48" s="134">
        <f t="shared" si="0"/>
        <v>0</v>
      </c>
      <c r="F48" s="26">
        <f t="shared" si="1"/>
        <v>1</v>
      </c>
    </row>
    <row r="49" spans="1:16" s="34" customFormat="1">
      <c r="A49" s="6"/>
      <c r="B49" s="14">
        <v>0</v>
      </c>
      <c r="C49" s="50"/>
      <c r="D49" s="74"/>
      <c r="E49" s="134">
        <f t="shared" si="0"/>
        <v>0</v>
      </c>
      <c r="F49" s="26">
        <f t="shared" si="1"/>
        <v>0</v>
      </c>
    </row>
    <row r="50" spans="1:16" s="34" customFormat="1">
      <c r="A50" s="6" t="s">
        <v>58</v>
      </c>
      <c r="B50" s="12">
        <f>SUM(B27:B49)</f>
        <v>3956</v>
      </c>
      <c r="C50" s="12">
        <f>SUM(C27:C49)</f>
        <v>0</v>
      </c>
      <c r="D50" s="12">
        <f>SUM(D27:D49)</f>
        <v>3932</v>
      </c>
      <c r="E50" s="134">
        <f>C50-D50</f>
        <v>-3932</v>
      </c>
      <c r="F50" s="26">
        <f t="shared" ref="F50:F55" si="2">B50+E50</f>
        <v>24</v>
      </c>
    </row>
    <row r="51" spans="1:16">
      <c r="A51" s="7"/>
      <c r="B51" s="39"/>
      <c r="C51" s="29"/>
      <c r="D51" s="74"/>
      <c r="E51" s="134"/>
      <c r="F51" s="26"/>
    </row>
    <row r="52" spans="1:16">
      <c r="A52" s="61" t="s">
        <v>60</v>
      </c>
      <c r="B52" s="73">
        <f>B14</f>
        <v>119124</v>
      </c>
      <c r="C52" s="29">
        <f>C14</f>
        <v>132</v>
      </c>
      <c r="D52" s="92">
        <f>D14</f>
        <v>3227</v>
      </c>
      <c r="E52" s="135">
        <f>C52-D52</f>
        <v>-3095</v>
      </c>
      <c r="F52" s="26">
        <f t="shared" si="2"/>
        <v>116029</v>
      </c>
      <c r="G52" s="29"/>
    </row>
    <row r="53" spans="1:16">
      <c r="A53" s="7" t="s">
        <v>61</v>
      </c>
      <c r="B53" s="73">
        <f>B25</f>
        <v>2</v>
      </c>
      <c r="C53" s="29">
        <f>C25</f>
        <v>0</v>
      </c>
      <c r="D53" s="92">
        <f>D25</f>
        <v>0</v>
      </c>
      <c r="E53" s="135">
        <f>C53-D53</f>
        <v>0</v>
      </c>
      <c r="F53" s="26">
        <f t="shared" si="2"/>
        <v>2</v>
      </c>
      <c r="G53" s="29"/>
    </row>
    <row r="54" spans="1:16">
      <c r="A54" s="7" t="s">
        <v>59</v>
      </c>
      <c r="B54" s="73">
        <f>B50</f>
        <v>3956</v>
      </c>
      <c r="C54" s="29">
        <f>C50</f>
        <v>0</v>
      </c>
      <c r="D54" s="92">
        <f>D50</f>
        <v>3932</v>
      </c>
      <c r="E54" s="135">
        <f>C54-D54</f>
        <v>-3932</v>
      </c>
      <c r="F54" s="26">
        <f t="shared" si="2"/>
        <v>24</v>
      </c>
      <c r="G54" s="125"/>
    </row>
    <row r="55" spans="1:16">
      <c r="A55" s="64" t="s">
        <v>2</v>
      </c>
      <c r="B55" s="73">
        <f>SUM(B51:B54)</f>
        <v>123082</v>
      </c>
      <c r="C55" s="29">
        <f>SUM(C52:C54)</f>
        <v>132</v>
      </c>
      <c r="D55" s="29">
        <f>SUM(D52:D54)</f>
        <v>7159</v>
      </c>
      <c r="E55" s="135">
        <f>C55-D55</f>
        <v>-7027</v>
      </c>
      <c r="F55" s="26">
        <f t="shared" si="2"/>
        <v>116055</v>
      </c>
      <c r="G55" s="29"/>
    </row>
    <row r="56" spans="1:16">
      <c r="A56" s="8"/>
      <c r="B56" s="15">
        <v>0</v>
      </c>
      <c r="C56" s="29"/>
      <c r="D56" s="74"/>
      <c r="E56" s="134"/>
      <c r="F56" s="26">
        <f t="shared" si="1"/>
        <v>0</v>
      </c>
    </row>
    <row r="57" spans="1:16">
      <c r="A57" s="37" t="s">
        <v>62</v>
      </c>
      <c r="B57" s="24">
        <v>0</v>
      </c>
      <c r="C57" s="73"/>
      <c r="D57" s="74"/>
      <c r="E57" s="134"/>
      <c r="F57" s="26">
        <f t="shared" si="1"/>
        <v>0</v>
      </c>
    </row>
    <row r="58" spans="1:16">
      <c r="A58" s="67" t="s">
        <v>24</v>
      </c>
      <c r="B58" s="137">
        <v>543</v>
      </c>
      <c r="C58" s="73">
        <v>0</v>
      </c>
      <c r="D58" s="74">
        <v>2</v>
      </c>
      <c r="E58" s="134">
        <f>C58-D58</f>
        <v>-2</v>
      </c>
      <c r="F58" s="26">
        <f>B58+E58</f>
        <v>541</v>
      </c>
    </row>
    <row r="59" spans="1:16">
      <c r="A59" s="67" t="s">
        <v>25</v>
      </c>
      <c r="B59" s="137">
        <v>0</v>
      </c>
      <c r="D59" s="74"/>
      <c r="E59" s="134">
        <f>C59-D59</f>
        <v>0</v>
      </c>
      <c r="F59" s="26">
        <f>B59+E59</f>
        <v>0</v>
      </c>
    </row>
    <row r="60" spans="1:16">
      <c r="A60" s="82" t="s">
        <v>32</v>
      </c>
      <c r="B60" s="137">
        <v>378</v>
      </c>
      <c r="D60" s="74"/>
      <c r="E60" s="134">
        <v>-9</v>
      </c>
      <c r="F60" s="26">
        <f>B60+E60</f>
        <v>369</v>
      </c>
    </row>
    <row r="61" spans="1:16">
      <c r="A61" s="82" t="s">
        <v>33</v>
      </c>
      <c r="B61" s="137">
        <v>0</v>
      </c>
      <c r="D61" s="74"/>
      <c r="E61" s="134">
        <f>C61-D61</f>
        <v>0</v>
      </c>
      <c r="F61" s="26">
        <f>B61+E61</f>
        <v>0</v>
      </c>
    </row>
    <row r="62" spans="1:16" s="51" customFormat="1">
      <c r="A62" s="67" t="s">
        <v>2</v>
      </c>
      <c r="B62" s="26">
        <f>SUM(B56:B61)</f>
        <v>921</v>
      </c>
      <c r="C62" s="76">
        <f>SUM(C58:C61)</f>
        <v>0</v>
      </c>
      <c r="D62" s="76">
        <f>SUM(D58:D61)</f>
        <v>2</v>
      </c>
      <c r="E62" s="76">
        <f>SUM(E58:E61)</f>
        <v>-11</v>
      </c>
      <c r="F62" s="26">
        <f>B62+E62</f>
        <v>910</v>
      </c>
      <c r="P62" s="54"/>
    </row>
    <row r="63" spans="1:16">
      <c r="B63" s="3">
        <v>378</v>
      </c>
      <c r="F63" s="26"/>
    </row>
    <row r="64" spans="1:16">
      <c r="F64" s="26"/>
    </row>
    <row r="65" spans="1:6">
      <c r="F65" s="26"/>
    </row>
    <row r="66" spans="1:6">
      <c r="F66" s="26"/>
    </row>
    <row r="67" spans="1:6">
      <c r="F67" s="26"/>
    </row>
    <row r="68" spans="1:6" s="14" customFormat="1">
      <c r="A68" s="3"/>
      <c r="B68" s="3"/>
      <c r="C68" s="76"/>
      <c r="D68" s="77"/>
      <c r="E68" s="136"/>
      <c r="F68" s="26"/>
    </row>
    <row r="69" spans="1:6" s="14" customFormat="1">
      <c r="A69" s="3"/>
      <c r="B69" s="3"/>
      <c r="C69" s="76"/>
      <c r="D69" s="77"/>
      <c r="E69" s="136"/>
      <c r="F69" s="26"/>
    </row>
    <row r="70" spans="1:6" s="14" customFormat="1">
      <c r="A70" s="3"/>
      <c r="B70" s="3"/>
      <c r="C70" s="76"/>
      <c r="D70" s="77"/>
      <c r="E70" s="136"/>
      <c r="F70" s="26"/>
    </row>
    <row r="71" spans="1:6" s="14" customFormat="1">
      <c r="A71" s="3"/>
      <c r="B71" s="3"/>
      <c r="C71" s="76"/>
      <c r="D71" s="77"/>
      <c r="E71" s="136"/>
      <c r="F71" s="26"/>
    </row>
    <row r="72" spans="1:6" s="7" customFormat="1">
      <c r="A72" s="3"/>
      <c r="B72" s="3"/>
      <c r="C72" s="76"/>
      <c r="D72" s="77"/>
      <c r="E72" s="136"/>
      <c r="F72" s="26"/>
    </row>
    <row r="73" spans="1:6" s="7" customFormat="1">
      <c r="A73" s="3"/>
      <c r="B73" s="3"/>
      <c r="C73" s="76"/>
      <c r="D73" s="77"/>
      <c r="E73" s="136"/>
      <c r="F73" s="3"/>
    </row>
    <row r="74" spans="1:6" s="7" customFormat="1">
      <c r="A74" s="3"/>
      <c r="B74" s="3"/>
      <c r="C74" s="76"/>
      <c r="D74" s="77"/>
      <c r="E74" s="136"/>
      <c r="F74" s="3"/>
    </row>
    <row r="75" spans="1:6" s="7" customFormat="1">
      <c r="A75" s="3"/>
      <c r="B75" s="3"/>
      <c r="C75" s="76"/>
      <c r="D75" s="77"/>
      <c r="E75" s="136"/>
      <c r="F75" s="3"/>
    </row>
    <row r="76" spans="1:6" s="7" customFormat="1">
      <c r="A76" s="3"/>
      <c r="B76" s="3"/>
      <c r="C76" s="76"/>
      <c r="D76" s="77"/>
      <c r="E76" s="136"/>
      <c r="F76" s="3"/>
    </row>
    <row r="77" spans="1:6" s="7" customFormat="1">
      <c r="A77" s="3"/>
      <c r="B77" s="3"/>
      <c r="C77" s="76"/>
      <c r="D77" s="77"/>
      <c r="E77" s="136"/>
      <c r="F77" s="3"/>
    </row>
    <row r="78" spans="1:6" s="7" customFormat="1">
      <c r="A78" s="3"/>
      <c r="B78" s="3"/>
      <c r="C78" s="76"/>
      <c r="D78" s="77"/>
      <c r="E78" s="136"/>
      <c r="F78" s="3"/>
    </row>
    <row r="79" spans="1:6" s="3" customFormat="1">
      <c r="C79" s="76"/>
      <c r="D79" s="77"/>
      <c r="E79" s="136"/>
    </row>
    <row r="80" spans="1:6" s="7" customFormat="1">
      <c r="A80" s="3"/>
      <c r="B80" s="3"/>
      <c r="C80" s="76"/>
      <c r="D80" s="77"/>
      <c r="E80" s="136"/>
      <c r="F80" s="3"/>
    </row>
  </sheetData>
  <customSheetViews>
    <customSheetView guid="{F9645DFC-A270-41E5-B2F8-4DE12B667C0F}" zeroValues="0">
      <pane xSplit="1" ySplit="2" topLeftCell="B3" activePane="bottomRight" state="frozen"/>
      <selection pane="bottomRight" activeCell="B3" sqref="B3"/>
      <pageMargins left="0.42" right="0.46" top="0.75" bottom="0.65" header="0.33" footer="0.34"/>
      <printOptions horizontalCentered="1" gridLines="1"/>
      <pageSetup orientation="portrait" r:id="rId1"/>
      <headerFooter alignWithMargins="0">
        <oddHeader>&amp;F</oddHeader>
        <oddFooter>Prepared by Barbara_W_Sterling &amp;D&amp;RPage &amp;P</oddFooter>
      </headerFooter>
    </customSheetView>
  </customSheetViews>
  <phoneticPr fontId="3" type="noConversion"/>
  <printOptions horizontalCentered="1" gridLines="1"/>
  <pageMargins left="0.42" right="0.46" top="0.75" bottom="0.65" header="0.33" footer="0.34"/>
  <pageSetup orientation="portrait" r:id="rId2"/>
  <headerFooter alignWithMargins="0">
    <oddHeader>&amp;F</oddHeader>
    <oddFooter>Prepared by Barbara_W_Sterling &amp;D&amp;RPage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Zeros="0" zoomScaleNormal="100" workbookViewId="0">
      <pane xSplit="1" ySplit="2" topLeftCell="B52" activePane="bottomRight" state="frozen"/>
      <selection pane="topRight" activeCell="B1" sqref="B1"/>
      <selection pane="bottomLeft" activeCell="A3" sqref="A3"/>
      <selection pane="bottomRight" activeCell="B62" sqref="B62:E64"/>
    </sheetView>
  </sheetViews>
  <sheetFormatPr defaultColWidth="11.375" defaultRowHeight="13.2"/>
  <cols>
    <col min="1" max="1" width="30.25" style="3" bestFit="1" customWidth="1"/>
    <col min="2" max="2" width="11.25" style="3" customWidth="1"/>
    <col min="3" max="3" width="8" style="76" customWidth="1"/>
    <col min="4" max="4" width="11.125" style="77" customWidth="1"/>
    <col min="5" max="5" width="13.25" style="136" customWidth="1"/>
    <col min="6" max="6" width="12.375" style="3" customWidth="1"/>
    <col min="7" max="16384" width="11.375" style="18"/>
  </cols>
  <sheetData>
    <row r="1" spans="1:16">
      <c r="A1" s="2" t="s">
        <v>16</v>
      </c>
      <c r="B1" s="25" t="s">
        <v>20</v>
      </c>
      <c r="C1" s="68" t="s">
        <v>21</v>
      </c>
      <c r="D1" s="69" t="s">
        <v>22</v>
      </c>
      <c r="E1" s="131" t="s">
        <v>28</v>
      </c>
      <c r="F1" s="28" t="s">
        <v>20</v>
      </c>
    </row>
    <row r="2" spans="1:16" s="3" customFormat="1">
      <c r="A2" s="2"/>
      <c r="B2" s="128" t="s">
        <v>43</v>
      </c>
      <c r="C2" s="70" t="s">
        <v>47</v>
      </c>
      <c r="D2" s="123" t="s">
        <v>47</v>
      </c>
      <c r="E2" s="132" t="s">
        <v>47</v>
      </c>
      <c r="F2" s="70" t="s">
        <v>47</v>
      </c>
    </row>
    <row r="3" spans="1:16" s="3" customFormat="1">
      <c r="A3" s="2" t="s">
        <v>10</v>
      </c>
      <c r="B3" s="4"/>
      <c r="C3" s="71"/>
      <c r="D3" s="72"/>
      <c r="E3" s="133"/>
      <c r="F3" s="27"/>
    </row>
    <row r="4" spans="1:16">
      <c r="A4" s="48" t="s">
        <v>53</v>
      </c>
      <c r="B4" s="5"/>
      <c r="C4" s="73">
        <v>191</v>
      </c>
      <c r="D4" s="74">
        <v>5005</v>
      </c>
      <c r="E4" s="134">
        <f>C4-D4</f>
        <v>-4814</v>
      </c>
      <c r="F4" s="26"/>
    </row>
    <row r="5" spans="1:16">
      <c r="A5" s="48"/>
      <c r="B5" s="5"/>
      <c r="C5" s="73"/>
      <c r="D5" s="74"/>
      <c r="E5" s="134">
        <f t="shared" ref="E5:E49" si="0">C5-D5</f>
        <v>0</v>
      </c>
      <c r="F5" s="26"/>
    </row>
    <row r="6" spans="1:16">
      <c r="A6" s="48" t="s">
        <v>1</v>
      </c>
      <c r="B6" s="5"/>
      <c r="C6" s="73">
        <v>872</v>
      </c>
      <c r="D6" s="74">
        <v>536</v>
      </c>
      <c r="E6" s="134">
        <f t="shared" si="0"/>
        <v>336</v>
      </c>
      <c r="F6" s="26"/>
    </row>
    <row r="7" spans="1:16">
      <c r="A7" s="48"/>
      <c r="B7" s="5"/>
      <c r="C7" s="73"/>
      <c r="D7" s="74"/>
      <c r="E7" s="134">
        <f t="shared" si="0"/>
        <v>0</v>
      </c>
      <c r="F7" s="26"/>
    </row>
    <row r="8" spans="1:16">
      <c r="A8" s="48" t="s">
        <v>9</v>
      </c>
      <c r="B8" s="5"/>
      <c r="C8" s="73"/>
      <c r="D8" s="74"/>
      <c r="E8" s="134">
        <f t="shared" si="0"/>
        <v>0</v>
      </c>
      <c r="F8" s="26"/>
    </row>
    <row r="9" spans="1:16" s="34" customFormat="1">
      <c r="A9" s="48"/>
      <c r="B9" s="5"/>
      <c r="C9" s="73"/>
      <c r="D9" s="74"/>
      <c r="E9" s="134">
        <f t="shared" si="0"/>
        <v>0</v>
      </c>
      <c r="F9" s="26"/>
    </row>
    <row r="10" spans="1:16" s="51" customFormat="1">
      <c r="A10" s="48" t="s">
        <v>54</v>
      </c>
      <c r="B10" s="73"/>
      <c r="C10" s="73">
        <v>85</v>
      </c>
      <c r="D10" s="74"/>
      <c r="E10" s="134">
        <f t="shared" si="0"/>
        <v>85</v>
      </c>
      <c r="F10" s="26"/>
      <c r="G10" s="57"/>
      <c r="H10" s="57"/>
      <c r="I10" s="57"/>
      <c r="J10" s="57"/>
      <c r="K10" s="57"/>
      <c r="L10" s="57"/>
      <c r="M10" s="57"/>
      <c r="N10" s="53"/>
      <c r="O10" s="56"/>
      <c r="P10" s="54"/>
    </row>
    <row r="11" spans="1:16" s="51" customFormat="1">
      <c r="A11" s="1"/>
      <c r="B11" s="73"/>
      <c r="C11" s="73"/>
      <c r="D11" s="74"/>
      <c r="E11" s="134">
        <f t="shared" si="0"/>
        <v>0</v>
      </c>
      <c r="F11" s="26"/>
      <c r="G11" s="57"/>
      <c r="H11" s="57"/>
      <c r="I11" s="57"/>
      <c r="J11" s="57"/>
      <c r="K11" s="57"/>
      <c r="L11" s="57"/>
      <c r="M11" s="57"/>
      <c r="N11" s="53"/>
      <c r="O11" s="56"/>
      <c r="P11" s="54"/>
    </row>
    <row r="12" spans="1:16" s="51" customFormat="1">
      <c r="A12" s="48" t="s">
        <v>38</v>
      </c>
      <c r="B12" s="73"/>
      <c r="C12" s="73">
        <v>2</v>
      </c>
      <c r="D12" s="74">
        <v>32</v>
      </c>
      <c r="E12" s="134">
        <f t="shared" si="0"/>
        <v>-30</v>
      </c>
      <c r="F12" s="26"/>
      <c r="G12" s="57"/>
      <c r="H12" s="57"/>
      <c r="I12" s="57"/>
      <c r="J12" s="57"/>
      <c r="K12" s="57"/>
      <c r="L12" s="57"/>
      <c r="M12" s="57"/>
      <c r="N12" s="53"/>
      <c r="O12" s="56"/>
      <c r="P12" s="54"/>
    </row>
    <row r="13" spans="1:16">
      <c r="A13" s="1"/>
      <c r="B13" s="5"/>
      <c r="C13" s="73"/>
      <c r="D13" s="74"/>
      <c r="E13" s="134">
        <f t="shared" si="0"/>
        <v>0</v>
      </c>
      <c r="F13" s="26"/>
    </row>
    <row r="14" spans="1:16">
      <c r="A14" s="1" t="s">
        <v>56</v>
      </c>
      <c r="B14" s="5">
        <f>F14+D14-C14</f>
        <v>22567</v>
      </c>
      <c r="C14" s="73">
        <f>SUM(C4:C12)</f>
        <v>1150</v>
      </c>
      <c r="D14" s="74">
        <f>SUM(D4:D12)</f>
        <v>5573</v>
      </c>
      <c r="E14" s="134">
        <f t="shared" si="0"/>
        <v>-4423</v>
      </c>
      <c r="F14" s="26">
        <v>18144</v>
      </c>
    </row>
    <row r="15" spans="1:16">
      <c r="A15" s="1"/>
      <c r="B15" s="5">
        <v>0</v>
      </c>
      <c r="C15" s="73"/>
      <c r="D15" s="74"/>
      <c r="E15" s="134">
        <f t="shared" si="0"/>
        <v>0</v>
      </c>
      <c r="F15" s="26">
        <f t="shared" ref="F15:F57" si="1">B15+E15</f>
        <v>0</v>
      </c>
    </row>
    <row r="16" spans="1:16">
      <c r="A16" s="2" t="s">
        <v>0</v>
      </c>
      <c r="B16" s="5">
        <v>0</v>
      </c>
      <c r="C16" s="73"/>
      <c r="D16" s="74"/>
      <c r="E16" s="134">
        <f t="shared" si="0"/>
        <v>0</v>
      </c>
      <c r="F16" s="26">
        <f t="shared" si="1"/>
        <v>0</v>
      </c>
    </row>
    <row r="17" spans="1:6">
      <c r="A17" s="48" t="s">
        <v>18</v>
      </c>
      <c r="B17" s="26">
        <v>0</v>
      </c>
      <c r="C17" s="73"/>
      <c r="D17" s="74">
        <v>0</v>
      </c>
      <c r="E17" s="134">
        <f t="shared" si="0"/>
        <v>0</v>
      </c>
      <c r="F17" s="26">
        <f t="shared" si="1"/>
        <v>0</v>
      </c>
    </row>
    <row r="18" spans="1:6">
      <c r="A18" s="48"/>
      <c r="B18" s="26">
        <v>0</v>
      </c>
      <c r="C18" s="73"/>
      <c r="D18" s="74"/>
      <c r="E18" s="134">
        <f t="shared" si="0"/>
        <v>0</v>
      </c>
      <c r="F18" s="26">
        <f t="shared" si="1"/>
        <v>0</v>
      </c>
    </row>
    <row r="19" spans="1:6">
      <c r="A19" s="48" t="s">
        <v>19</v>
      </c>
      <c r="B19" s="26"/>
      <c r="C19" s="73"/>
      <c r="D19" s="74"/>
      <c r="E19" s="134">
        <f t="shared" si="0"/>
        <v>0</v>
      </c>
      <c r="F19" s="26"/>
    </row>
    <row r="20" spans="1:6">
      <c r="A20" s="48"/>
      <c r="B20" s="26">
        <v>0</v>
      </c>
      <c r="E20" s="134">
        <f t="shared" si="0"/>
        <v>0</v>
      </c>
      <c r="F20" s="26">
        <f t="shared" si="1"/>
        <v>0</v>
      </c>
    </row>
    <row r="21" spans="1:6">
      <c r="A21" s="49" t="s">
        <v>29</v>
      </c>
      <c r="B21" s="26">
        <v>0</v>
      </c>
      <c r="C21" s="50"/>
      <c r="D21" s="74"/>
      <c r="E21" s="134">
        <f t="shared" si="0"/>
        <v>0</v>
      </c>
      <c r="F21" s="26">
        <f t="shared" si="1"/>
        <v>0</v>
      </c>
    </row>
    <row r="22" spans="1:6">
      <c r="A22" s="49"/>
      <c r="B22" s="26">
        <v>0</v>
      </c>
      <c r="C22" s="50"/>
      <c r="D22" s="78"/>
      <c r="E22" s="134">
        <f t="shared" si="0"/>
        <v>0</v>
      </c>
      <c r="F22" s="26">
        <f t="shared" si="1"/>
        <v>0</v>
      </c>
    </row>
    <row r="23" spans="1:6">
      <c r="A23" s="49" t="s">
        <v>30</v>
      </c>
      <c r="B23" s="26">
        <v>0</v>
      </c>
      <c r="C23" s="50"/>
      <c r="D23" s="74"/>
      <c r="E23" s="134">
        <f t="shared" si="0"/>
        <v>0</v>
      </c>
      <c r="F23" s="26">
        <f t="shared" si="1"/>
        <v>0</v>
      </c>
    </row>
    <row r="24" spans="1:6">
      <c r="A24" s="49"/>
      <c r="B24" s="26">
        <v>0</v>
      </c>
      <c r="C24" s="50"/>
      <c r="D24" s="78"/>
      <c r="E24" s="134">
        <f t="shared" si="0"/>
        <v>0</v>
      </c>
      <c r="F24" s="26">
        <f t="shared" si="1"/>
        <v>0</v>
      </c>
    </row>
    <row r="25" spans="1:6">
      <c r="A25" s="1" t="s">
        <v>31</v>
      </c>
      <c r="B25" s="26">
        <v>0</v>
      </c>
      <c r="C25" s="50">
        <f>SUM(C17,C19,C21,C23)</f>
        <v>0</v>
      </c>
      <c r="D25" s="74">
        <f>SUM(D17,D19,D21,D23)</f>
        <v>0</v>
      </c>
      <c r="E25" s="134">
        <f t="shared" si="0"/>
        <v>0</v>
      </c>
      <c r="F25" s="26">
        <f t="shared" si="1"/>
        <v>0</v>
      </c>
    </row>
    <row r="26" spans="1:6">
      <c r="A26" s="1"/>
      <c r="B26" s="11">
        <v>0</v>
      </c>
      <c r="C26" s="50"/>
      <c r="D26" s="78"/>
      <c r="E26" s="134">
        <f t="shared" si="0"/>
        <v>0</v>
      </c>
      <c r="F26" s="26">
        <f t="shared" si="1"/>
        <v>0</v>
      </c>
    </row>
    <row r="27" spans="1:6">
      <c r="A27" s="2" t="s">
        <v>57</v>
      </c>
      <c r="B27" s="5">
        <v>0</v>
      </c>
      <c r="C27" s="50"/>
      <c r="D27" s="78"/>
      <c r="E27" s="134">
        <f t="shared" si="0"/>
        <v>0</v>
      </c>
      <c r="F27" s="26">
        <f t="shared" si="1"/>
        <v>0</v>
      </c>
    </row>
    <row r="28" spans="1:6" s="3" customFormat="1">
      <c r="A28" s="48" t="s">
        <v>13</v>
      </c>
      <c r="B28" s="5">
        <v>3</v>
      </c>
      <c r="C28" s="91"/>
      <c r="D28" s="74"/>
      <c r="E28" s="134">
        <f t="shared" si="0"/>
        <v>0</v>
      </c>
      <c r="F28" s="26">
        <f t="shared" si="1"/>
        <v>3</v>
      </c>
    </row>
    <row r="29" spans="1:6" s="3" customFormat="1">
      <c r="A29" s="48"/>
      <c r="B29" s="5">
        <v>0</v>
      </c>
      <c r="C29" s="50"/>
      <c r="D29" s="74"/>
      <c r="E29" s="134">
        <f t="shared" si="0"/>
        <v>0</v>
      </c>
      <c r="F29" s="26">
        <f t="shared" si="1"/>
        <v>0</v>
      </c>
    </row>
    <row r="30" spans="1:6" s="3" customFormat="1">
      <c r="A30" s="48" t="s">
        <v>69</v>
      </c>
      <c r="B30" s="5">
        <v>42</v>
      </c>
      <c r="C30" s="50"/>
      <c r="D30" s="74">
        <v>33</v>
      </c>
      <c r="E30" s="134">
        <f t="shared" si="0"/>
        <v>-33</v>
      </c>
      <c r="F30" s="26">
        <f t="shared" si="1"/>
        <v>9</v>
      </c>
    </row>
    <row r="31" spans="1:6" s="3" customFormat="1">
      <c r="A31" s="48"/>
      <c r="B31" s="5">
        <v>0</v>
      </c>
      <c r="C31" s="50"/>
      <c r="D31" s="74"/>
      <c r="E31" s="134">
        <f t="shared" si="0"/>
        <v>0</v>
      </c>
      <c r="F31" s="26">
        <f t="shared" si="1"/>
        <v>0</v>
      </c>
    </row>
    <row r="32" spans="1:6">
      <c r="A32" s="48" t="s">
        <v>12</v>
      </c>
      <c r="B32" s="5">
        <v>1</v>
      </c>
      <c r="C32" s="50"/>
      <c r="D32" s="74"/>
      <c r="E32" s="134">
        <f t="shared" si="0"/>
        <v>0</v>
      </c>
      <c r="F32" s="26">
        <f t="shared" si="1"/>
        <v>1</v>
      </c>
    </row>
    <row r="33" spans="1:16">
      <c r="A33" s="48"/>
      <c r="B33" s="5">
        <v>0</v>
      </c>
      <c r="C33" s="50"/>
      <c r="D33" s="74"/>
      <c r="E33" s="134">
        <f t="shared" si="0"/>
        <v>0</v>
      </c>
      <c r="F33" s="26">
        <f t="shared" si="1"/>
        <v>0</v>
      </c>
    </row>
    <row r="34" spans="1:16">
      <c r="A34" s="48" t="s">
        <v>11</v>
      </c>
      <c r="B34" s="5">
        <v>15</v>
      </c>
      <c r="C34" s="50">
        <v>12</v>
      </c>
      <c r="D34" s="74">
        <v>25</v>
      </c>
      <c r="E34" s="134">
        <f t="shared" si="0"/>
        <v>-13</v>
      </c>
      <c r="F34" s="26">
        <f t="shared" si="1"/>
        <v>2</v>
      </c>
    </row>
    <row r="35" spans="1:16">
      <c r="A35" s="48"/>
      <c r="B35" s="5">
        <v>0</v>
      </c>
      <c r="C35" s="50"/>
      <c r="D35" s="74"/>
      <c r="E35" s="134">
        <f t="shared" si="0"/>
        <v>0</v>
      </c>
      <c r="F35" s="26">
        <f t="shared" si="1"/>
        <v>0</v>
      </c>
    </row>
    <row r="36" spans="1:16">
      <c r="A36" s="48" t="s">
        <v>35</v>
      </c>
      <c r="B36" s="5">
        <v>1</v>
      </c>
      <c r="C36" s="50"/>
      <c r="D36" s="74"/>
      <c r="E36" s="134">
        <f t="shared" si="0"/>
        <v>0</v>
      </c>
      <c r="F36" s="26">
        <f t="shared" si="1"/>
        <v>1</v>
      </c>
    </row>
    <row r="37" spans="1:16">
      <c r="A37" s="48"/>
      <c r="B37" s="5">
        <v>0</v>
      </c>
      <c r="C37" s="50"/>
      <c r="D37" s="74"/>
      <c r="E37" s="134">
        <f t="shared" si="0"/>
        <v>0</v>
      </c>
      <c r="F37" s="26">
        <f t="shared" si="1"/>
        <v>0</v>
      </c>
    </row>
    <row r="38" spans="1:16">
      <c r="A38" s="48" t="s">
        <v>5</v>
      </c>
      <c r="B38" s="5">
        <v>0</v>
      </c>
      <c r="C38" s="50"/>
      <c r="D38" s="74"/>
      <c r="E38" s="134">
        <f t="shared" si="0"/>
        <v>0</v>
      </c>
      <c r="F38" s="26">
        <f t="shared" si="1"/>
        <v>0</v>
      </c>
    </row>
    <row r="39" spans="1:16">
      <c r="A39" s="48"/>
      <c r="B39" s="5">
        <v>0</v>
      </c>
      <c r="C39" s="50"/>
      <c r="D39" s="74"/>
      <c r="E39" s="134">
        <f t="shared" si="0"/>
        <v>0</v>
      </c>
      <c r="F39" s="26">
        <f t="shared" si="1"/>
        <v>0</v>
      </c>
    </row>
    <row r="40" spans="1:16">
      <c r="A40" s="48" t="s">
        <v>36</v>
      </c>
      <c r="B40" s="5">
        <v>0</v>
      </c>
      <c r="C40" s="50"/>
      <c r="D40" s="74"/>
      <c r="E40" s="134">
        <f t="shared" si="0"/>
        <v>0</v>
      </c>
      <c r="F40" s="26">
        <f t="shared" si="1"/>
        <v>0</v>
      </c>
    </row>
    <row r="41" spans="1:16">
      <c r="A41" s="48"/>
      <c r="B41" s="5">
        <v>0</v>
      </c>
      <c r="C41" s="50"/>
      <c r="D41" s="74"/>
      <c r="E41" s="134">
        <f t="shared" si="0"/>
        <v>0</v>
      </c>
      <c r="F41" s="26">
        <f t="shared" si="1"/>
        <v>0</v>
      </c>
    </row>
    <row r="42" spans="1:16">
      <c r="A42" s="48" t="s">
        <v>14</v>
      </c>
      <c r="B42" s="5">
        <v>0</v>
      </c>
      <c r="C42" s="50"/>
      <c r="D42" s="74"/>
      <c r="E42" s="134">
        <f t="shared" si="0"/>
        <v>0</v>
      </c>
      <c r="F42" s="26">
        <f t="shared" si="1"/>
        <v>0</v>
      </c>
    </row>
    <row r="43" spans="1:16">
      <c r="A43" s="48"/>
      <c r="B43" s="14">
        <v>0</v>
      </c>
      <c r="C43" s="50"/>
      <c r="D43" s="74"/>
      <c r="E43" s="134">
        <f t="shared" si="0"/>
        <v>0</v>
      </c>
      <c r="F43" s="26">
        <f t="shared" si="1"/>
        <v>0</v>
      </c>
    </row>
    <row r="44" spans="1:16" s="7" customFormat="1">
      <c r="A44" s="130" t="s">
        <v>41</v>
      </c>
      <c r="B44" s="7">
        <v>0</v>
      </c>
      <c r="C44" s="15"/>
      <c r="D44" s="15"/>
      <c r="E44" s="134">
        <f t="shared" si="0"/>
        <v>0</v>
      </c>
      <c r="F44" s="26">
        <f t="shared" si="1"/>
        <v>0</v>
      </c>
      <c r="G44" s="129"/>
      <c r="H44" s="129"/>
      <c r="I44" s="129"/>
      <c r="J44" s="129"/>
      <c r="K44" s="129"/>
      <c r="L44" s="129"/>
      <c r="M44" s="129"/>
      <c r="N44" s="129"/>
      <c r="O44" s="129"/>
      <c r="P44" s="91"/>
    </row>
    <row r="45" spans="1:16" s="7" customFormat="1">
      <c r="A45" s="6"/>
      <c r="B45" s="7">
        <v>0</v>
      </c>
      <c r="C45" s="12"/>
      <c r="D45" s="15"/>
      <c r="E45" s="134">
        <f t="shared" si="0"/>
        <v>0</v>
      </c>
      <c r="F45" s="26">
        <f t="shared" si="1"/>
        <v>0</v>
      </c>
      <c r="G45" s="91"/>
      <c r="H45" s="91"/>
      <c r="I45" s="91"/>
      <c r="J45" s="91"/>
      <c r="K45" s="91"/>
      <c r="L45" s="91"/>
      <c r="M45" s="91"/>
      <c r="N45" s="91"/>
      <c r="O45" s="91"/>
      <c r="P45" s="91"/>
    </row>
    <row r="46" spans="1:16" s="7" customFormat="1">
      <c r="A46" s="7" t="s">
        <v>42</v>
      </c>
      <c r="B46" s="7">
        <v>0</v>
      </c>
      <c r="C46" s="15"/>
      <c r="D46" s="15"/>
      <c r="E46" s="134">
        <f t="shared" si="0"/>
        <v>0</v>
      </c>
      <c r="F46" s="26">
        <f t="shared" si="1"/>
        <v>0</v>
      </c>
      <c r="G46" s="129"/>
      <c r="H46" s="129"/>
      <c r="I46" s="129"/>
      <c r="J46" s="129"/>
      <c r="K46" s="129"/>
      <c r="L46" s="129"/>
      <c r="M46" s="129"/>
      <c r="N46" s="129"/>
      <c r="O46" s="129"/>
      <c r="P46" s="91"/>
    </row>
    <row r="47" spans="1:16" s="7" customFormat="1">
      <c r="A47" s="6"/>
      <c r="B47" s="7">
        <v>0</v>
      </c>
      <c r="C47" s="12"/>
      <c r="D47" s="15"/>
      <c r="E47" s="134">
        <f t="shared" si="0"/>
        <v>0</v>
      </c>
      <c r="F47" s="26">
        <f t="shared" si="1"/>
        <v>0</v>
      </c>
      <c r="G47" s="129"/>
      <c r="H47" s="129"/>
      <c r="I47" s="129"/>
      <c r="J47" s="129"/>
      <c r="K47" s="129"/>
      <c r="L47" s="129"/>
      <c r="M47" s="129"/>
      <c r="N47" s="129"/>
      <c r="O47" s="129"/>
      <c r="P47" s="129"/>
    </row>
    <row r="48" spans="1:16" s="34" customFormat="1">
      <c r="A48" s="48" t="s">
        <v>3</v>
      </c>
      <c r="B48" s="14">
        <v>0</v>
      </c>
      <c r="C48" s="50"/>
      <c r="D48" s="74"/>
      <c r="E48" s="134">
        <f t="shared" si="0"/>
        <v>0</v>
      </c>
      <c r="F48" s="26">
        <f t="shared" si="1"/>
        <v>0</v>
      </c>
    </row>
    <row r="49" spans="1:8" s="34" customFormat="1">
      <c r="A49" s="6"/>
      <c r="B49" s="14">
        <v>0</v>
      </c>
      <c r="C49" s="50"/>
      <c r="D49" s="74"/>
      <c r="E49" s="134">
        <f t="shared" si="0"/>
        <v>0</v>
      </c>
      <c r="F49" s="26">
        <f t="shared" si="1"/>
        <v>0</v>
      </c>
    </row>
    <row r="50" spans="1:8" s="34" customFormat="1">
      <c r="A50" s="6" t="s">
        <v>58</v>
      </c>
      <c r="B50" s="12">
        <f>SUM(B27:B49)</f>
        <v>62</v>
      </c>
      <c r="C50" s="12">
        <f>SUM(C27:C49)</f>
        <v>12</v>
      </c>
      <c r="D50" s="12">
        <f>SUM(D27:D49)</f>
        <v>58</v>
      </c>
      <c r="E50" s="134">
        <f>C50-D50</f>
        <v>-46</v>
      </c>
      <c r="F50" s="26">
        <f t="shared" ref="F50:F55" si="2">B50+E50</f>
        <v>16</v>
      </c>
    </row>
    <row r="51" spans="1:8">
      <c r="A51" s="7"/>
      <c r="B51" s="15"/>
      <c r="C51" s="29"/>
      <c r="D51" s="74"/>
      <c r="E51" s="134"/>
      <c r="F51" s="26"/>
    </row>
    <row r="52" spans="1:8">
      <c r="A52" s="61" t="s">
        <v>60</v>
      </c>
      <c r="B52" s="73">
        <f>B14</f>
        <v>22567</v>
      </c>
      <c r="C52" s="29">
        <f>C14</f>
        <v>1150</v>
      </c>
      <c r="D52" s="92">
        <f>D14</f>
        <v>5573</v>
      </c>
      <c r="E52" s="135">
        <f>C52-D52</f>
        <v>-4423</v>
      </c>
      <c r="F52" s="26">
        <f t="shared" si="2"/>
        <v>18144</v>
      </c>
    </row>
    <row r="53" spans="1:8">
      <c r="A53" s="7" t="s">
        <v>61</v>
      </c>
      <c r="B53" s="73">
        <f>B25</f>
        <v>0</v>
      </c>
      <c r="C53" s="29">
        <f>C25</f>
        <v>0</v>
      </c>
      <c r="D53" s="92">
        <f>D25</f>
        <v>0</v>
      </c>
      <c r="E53" s="135">
        <f>C53-D53</f>
        <v>0</v>
      </c>
      <c r="F53" s="26">
        <f t="shared" si="2"/>
        <v>0</v>
      </c>
    </row>
    <row r="54" spans="1:8">
      <c r="A54" s="7" t="s">
        <v>59</v>
      </c>
      <c r="B54" s="73">
        <f>B50</f>
        <v>62</v>
      </c>
      <c r="C54" s="29">
        <f>C50</f>
        <v>12</v>
      </c>
      <c r="D54" s="92">
        <f>D50</f>
        <v>58</v>
      </c>
      <c r="E54" s="135">
        <f>C54-D54</f>
        <v>-46</v>
      </c>
      <c r="F54" s="26">
        <f t="shared" si="2"/>
        <v>16</v>
      </c>
    </row>
    <row r="55" spans="1:8">
      <c r="A55" s="64" t="s">
        <v>2</v>
      </c>
      <c r="B55" s="73">
        <f>SUM(B51:B54)</f>
        <v>22629</v>
      </c>
      <c r="C55" s="29">
        <f>SUM(C52:C54)</f>
        <v>1162</v>
      </c>
      <c r="D55" s="29">
        <f>SUM(D52:D54)</f>
        <v>5631</v>
      </c>
      <c r="E55" s="135">
        <f>C55-D55</f>
        <v>-4469</v>
      </c>
      <c r="F55" s="26">
        <f t="shared" si="2"/>
        <v>18160</v>
      </c>
    </row>
    <row r="56" spans="1:8">
      <c r="A56" s="6"/>
      <c r="B56" s="21">
        <v>0</v>
      </c>
      <c r="C56" s="29"/>
      <c r="D56" s="74"/>
      <c r="E56" s="134"/>
      <c r="F56" s="26">
        <f t="shared" si="1"/>
        <v>0</v>
      </c>
    </row>
    <row r="57" spans="1:8">
      <c r="A57" s="37" t="s">
        <v>62</v>
      </c>
      <c r="B57" s="84">
        <v>0</v>
      </c>
      <c r="C57" s="73"/>
      <c r="D57" s="74"/>
      <c r="E57" s="134"/>
      <c r="F57" s="26">
        <f t="shared" si="1"/>
        <v>0</v>
      </c>
    </row>
    <row r="58" spans="1:8">
      <c r="A58" s="67" t="s">
        <v>24</v>
      </c>
      <c r="B58" s="50">
        <v>1764</v>
      </c>
      <c r="C58" s="73">
        <v>2</v>
      </c>
      <c r="D58" s="74">
        <v>12</v>
      </c>
      <c r="E58" s="134">
        <f>C58-D58</f>
        <v>-10</v>
      </c>
      <c r="F58" s="26">
        <f>B58+E58</f>
        <v>1754</v>
      </c>
    </row>
    <row r="59" spans="1:8">
      <c r="A59" s="67" t="s">
        <v>25</v>
      </c>
      <c r="B59" s="50">
        <v>0</v>
      </c>
      <c r="D59" s="74"/>
      <c r="E59" s="134">
        <f>C59-D59</f>
        <v>0</v>
      </c>
      <c r="F59" s="26">
        <f>B59+E59</f>
        <v>0</v>
      </c>
    </row>
    <row r="60" spans="1:8">
      <c r="A60" s="82" t="s">
        <v>32</v>
      </c>
      <c r="B60" s="50">
        <v>284</v>
      </c>
      <c r="D60" s="74"/>
      <c r="E60" s="134">
        <v>2</v>
      </c>
      <c r="F60" s="26">
        <f>B60+E60</f>
        <v>286</v>
      </c>
    </row>
    <row r="61" spans="1:8">
      <c r="A61" s="82" t="s">
        <v>33</v>
      </c>
      <c r="B61" s="50">
        <v>0</v>
      </c>
      <c r="D61" s="74"/>
      <c r="E61" s="134">
        <f>C61-D61</f>
        <v>0</v>
      </c>
      <c r="F61" s="26">
        <f>B61+E61</f>
        <v>0</v>
      </c>
    </row>
    <row r="62" spans="1:8">
      <c r="A62" s="38" t="s">
        <v>2</v>
      </c>
      <c r="B62" s="26">
        <f>SUM(B58:B61)</f>
        <v>2048</v>
      </c>
      <c r="C62" s="76">
        <f>SUM(C58:C61)</f>
        <v>2</v>
      </c>
      <c r="D62" s="76">
        <f>SUM(D58:D61)</f>
        <v>12</v>
      </c>
      <c r="E62" s="76">
        <f>SUM(E58:E61)</f>
        <v>-8</v>
      </c>
      <c r="F62" s="26">
        <f>B62+E62</f>
        <v>2040</v>
      </c>
      <c r="G62" s="127"/>
      <c r="H62" s="51"/>
    </row>
    <row r="63" spans="1:8">
      <c r="F63" s="26"/>
    </row>
    <row r="64" spans="1:8">
      <c r="F64" s="26"/>
    </row>
    <row r="65" spans="1:6">
      <c r="F65" s="26"/>
    </row>
    <row r="66" spans="1:6">
      <c r="F66" s="26"/>
    </row>
    <row r="67" spans="1:6">
      <c r="F67" s="26"/>
    </row>
    <row r="68" spans="1:6" s="7" customFormat="1">
      <c r="A68" s="3"/>
      <c r="B68" s="3"/>
      <c r="C68" s="76"/>
      <c r="D68" s="77"/>
      <c r="E68" s="136"/>
      <c r="F68" s="26"/>
    </row>
    <row r="69" spans="1:6" s="7" customFormat="1">
      <c r="A69" s="3"/>
      <c r="B69" s="3"/>
      <c r="C69" s="76"/>
      <c r="D69" s="77"/>
      <c r="E69" s="136"/>
      <c r="F69" s="26"/>
    </row>
    <row r="70" spans="1:6" s="7" customFormat="1">
      <c r="A70" s="3"/>
      <c r="B70" s="3"/>
      <c r="C70" s="76"/>
      <c r="D70" s="77"/>
      <c r="E70" s="136"/>
      <c r="F70" s="26"/>
    </row>
    <row r="71" spans="1:6" s="7" customFormat="1">
      <c r="A71" s="3"/>
      <c r="B71" s="3"/>
      <c r="C71" s="76"/>
      <c r="D71" s="77"/>
      <c r="E71" s="136"/>
      <c r="F71" s="26"/>
    </row>
    <row r="72" spans="1:6" s="7" customFormat="1">
      <c r="A72" s="3"/>
      <c r="B72" s="3"/>
      <c r="C72" s="76"/>
      <c r="D72" s="77"/>
      <c r="E72" s="136"/>
      <c r="F72" s="26"/>
    </row>
    <row r="73" spans="1:6" s="7" customFormat="1">
      <c r="A73" s="3"/>
      <c r="B73" s="3"/>
      <c r="C73" s="76"/>
      <c r="D73" s="77"/>
      <c r="E73" s="136"/>
      <c r="F73" s="3"/>
    </row>
    <row r="74" spans="1:6" s="7" customFormat="1">
      <c r="A74" s="3"/>
      <c r="B74" s="3"/>
      <c r="C74" s="76"/>
      <c r="D74" s="77"/>
      <c r="E74" s="136"/>
      <c r="F74" s="3"/>
    </row>
    <row r="75" spans="1:6" s="7" customFormat="1">
      <c r="A75" s="3"/>
      <c r="B75" s="3"/>
      <c r="C75" s="76"/>
      <c r="D75" s="77"/>
      <c r="E75" s="136"/>
      <c r="F75" s="3"/>
    </row>
    <row r="76" spans="1:6" s="7" customFormat="1">
      <c r="A76" s="3"/>
      <c r="B76" s="3"/>
      <c r="C76" s="76"/>
      <c r="D76" s="77"/>
      <c r="E76" s="136"/>
      <c r="F76" s="3"/>
    </row>
    <row r="77" spans="1:6" s="7" customFormat="1">
      <c r="A77" s="3"/>
      <c r="B77" s="3"/>
      <c r="C77" s="76"/>
      <c r="D77" s="77"/>
      <c r="E77" s="136"/>
      <c r="F77" s="3"/>
    </row>
    <row r="78" spans="1:6" s="7" customFormat="1">
      <c r="A78" s="3"/>
      <c r="B78" s="3"/>
      <c r="C78" s="76"/>
      <c r="D78" s="77"/>
      <c r="E78" s="136"/>
      <c r="F78" s="3"/>
    </row>
    <row r="79" spans="1:6" s="3" customFormat="1">
      <c r="C79" s="76"/>
      <c r="D79" s="77"/>
      <c r="E79" s="136"/>
    </row>
    <row r="80" spans="1:6" s="7" customFormat="1">
      <c r="A80" s="3"/>
      <c r="B80" s="3"/>
      <c r="C80" s="76"/>
      <c r="D80" s="77"/>
      <c r="E80" s="136"/>
      <c r="F80" s="3"/>
    </row>
  </sheetData>
  <customSheetViews>
    <customSheetView guid="{F9645DFC-A270-41E5-B2F8-4DE12B667C0F}" zeroValues="0">
      <pane xSplit="1" ySplit="2" topLeftCell="B3" activePane="bottomRight" state="frozen"/>
      <selection pane="bottomRight" activeCell="B3" sqref="B3"/>
      <pageMargins left="0.42" right="0.46" top="0.61" bottom="0.78" header="0.33" footer="0.5"/>
      <printOptions horizontalCentered="1" gridLines="1"/>
      <pageSetup orientation="portrait" r:id="rId1"/>
      <headerFooter alignWithMargins="0">
        <oddHeader>&amp;F</oddHeader>
        <oddFooter>Prepared by Barbara_W_Sterling &amp;D&amp;RPage &amp;P</oddFooter>
      </headerFooter>
    </customSheetView>
  </customSheetViews>
  <phoneticPr fontId="3" type="noConversion"/>
  <printOptions horizontalCentered="1" gridLines="1"/>
  <pageMargins left="0.42" right="0.46" top="0.61" bottom="0.78" header="0.33" footer="0.5"/>
  <pageSetup orientation="portrait" r:id="rId2"/>
  <headerFooter alignWithMargins="0">
    <oddHeader>&amp;F</oddHeader>
    <oddFooter>Prepared by Barbara_W_Sterling &amp;D&amp;RPage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Zeros="0" zoomScaleNormal="100" workbookViewId="0">
      <pane xSplit="1" ySplit="2" topLeftCell="B50" activePane="bottomRight" state="frozen"/>
      <selection pane="topRight" activeCell="B1" sqref="B1"/>
      <selection pane="bottomLeft" activeCell="A3" sqref="A3"/>
      <selection pane="bottomRight" activeCell="B63" sqref="B63"/>
    </sheetView>
  </sheetViews>
  <sheetFormatPr defaultColWidth="11.375" defaultRowHeight="13.2"/>
  <cols>
    <col min="1" max="1" width="30.25" style="3" bestFit="1" customWidth="1"/>
    <col min="2" max="2" width="11.25" style="3" customWidth="1"/>
    <col min="3" max="3" width="8" style="76" customWidth="1"/>
    <col min="4" max="4" width="11.125" style="77" customWidth="1"/>
    <col min="5" max="5" width="10.125" style="136" customWidth="1"/>
    <col min="6" max="6" width="12.375" style="3" customWidth="1"/>
    <col min="7" max="7" width="15.75" style="18" bestFit="1" customWidth="1"/>
    <col min="8" max="8" width="11.375" style="18"/>
    <col min="9" max="9" width="15.875" style="18" bestFit="1" customWidth="1"/>
    <col min="10" max="16384" width="11.375" style="18"/>
  </cols>
  <sheetData>
    <row r="1" spans="1:16">
      <c r="A1" s="2" t="s">
        <v>7</v>
      </c>
      <c r="B1" s="25" t="s">
        <v>20</v>
      </c>
      <c r="C1" s="68" t="s">
        <v>21</v>
      </c>
      <c r="D1" s="69" t="s">
        <v>22</v>
      </c>
      <c r="E1" s="131" t="s">
        <v>28</v>
      </c>
      <c r="F1" s="28" t="s">
        <v>20</v>
      </c>
    </row>
    <row r="2" spans="1:16" s="3" customFormat="1">
      <c r="A2" s="2"/>
      <c r="B2" s="128" t="s">
        <v>43</v>
      </c>
      <c r="C2" s="70" t="s">
        <v>47</v>
      </c>
      <c r="D2" s="123" t="s">
        <v>47</v>
      </c>
      <c r="E2" s="132" t="s">
        <v>47</v>
      </c>
      <c r="F2" s="70" t="s">
        <v>47</v>
      </c>
    </row>
    <row r="3" spans="1:16" s="3" customFormat="1">
      <c r="A3" s="2" t="s">
        <v>10</v>
      </c>
      <c r="B3" s="4"/>
      <c r="C3" s="71"/>
      <c r="D3" s="72"/>
      <c r="E3" s="133"/>
      <c r="F3" s="27"/>
    </row>
    <row r="4" spans="1:16">
      <c r="A4" s="48" t="s">
        <v>53</v>
      </c>
      <c r="B4" s="5"/>
      <c r="C4" s="73">
        <v>390</v>
      </c>
      <c r="D4" s="74">
        <v>5317</v>
      </c>
      <c r="E4" s="134">
        <f>C4-D4</f>
        <v>-4927</v>
      </c>
      <c r="F4" s="26"/>
    </row>
    <row r="5" spans="1:16">
      <c r="A5" s="48"/>
      <c r="B5" s="5"/>
      <c r="C5" s="73"/>
      <c r="D5" s="74"/>
      <c r="E5" s="134">
        <f t="shared" ref="E5:E49" si="0">C5-D5</f>
        <v>0</v>
      </c>
      <c r="F5" s="26"/>
    </row>
    <row r="6" spans="1:16">
      <c r="A6" s="48" t="s">
        <v>1</v>
      </c>
      <c r="B6" s="5"/>
      <c r="C6" s="73">
        <v>422</v>
      </c>
      <c r="D6" s="74">
        <v>897</v>
      </c>
      <c r="E6" s="134">
        <f t="shared" si="0"/>
        <v>-475</v>
      </c>
      <c r="F6" s="26"/>
    </row>
    <row r="7" spans="1:16">
      <c r="A7" s="48"/>
      <c r="B7" s="5"/>
      <c r="C7" s="73"/>
      <c r="D7" s="74"/>
      <c r="E7" s="134">
        <f t="shared" si="0"/>
        <v>0</v>
      </c>
      <c r="F7" s="26"/>
    </row>
    <row r="8" spans="1:16">
      <c r="A8" s="48" t="s">
        <v>9</v>
      </c>
      <c r="B8" s="5"/>
      <c r="C8" s="73"/>
      <c r="D8" s="74"/>
      <c r="E8" s="134">
        <f t="shared" si="0"/>
        <v>0</v>
      </c>
      <c r="F8" s="26"/>
    </row>
    <row r="9" spans="1:16" s="34" customFormat="1">
      <c r="A9" s="48"/>
      <c r="B9" s="5"/>
      <c r="C9" s="73"/>
      <c r="D9" s="74"/>
      <c r="E9" s="134">
        <f t="shared" si="0"/>
        <v>0</v>
      </c>
      <c r="F9" s="26"/>
    </row>
    <row r="10" spans="1:16" s="51" customFormat="1">
      <c r="A10" s="48" t="s">
        <v>54</v>
      </c>
      <c r="B10" s="73"/>
      <c r="C10" s="73"/>
      <c r="D10" s="74">
        <v>3</v>
      </c>
      <c r="E10" s="134">
        <f t="shared" si="0"/>
        <v>-3</v>
      </c>
      <c r="F10" s="26"/>
      <c r="G10" s="57"/>
      <c r="H10" s="57"/>
      <c r="I10" s="57"/>
      <c r="J10" s="57"/>
      <c r="K10" s="57"/>
      <c r="L10" s="57"/>
      <c r="M10" s="57"/>
      <c r="N10" s="53"/>
      <c r="O10" s="56"/>
      <c r="P10" s="54"/>
    </row>
    <row r="11" spans="1:16" s="51" customFormat="1">
      <c r="A11" s="1"/>
      <c r="B11" s="73"/>
      <c r="C11" s="73"/>
      <c r="D11" s="74"/>
      <c r="E11" s="134">
        <f t="shared" si="0"/>
        <v>0</v>
      </c>
      <c r="F11" s="26"/>
      <c r="G11" s="57"/>
      <c r="H11" s="57"/>
      <c r="I11" s="57"/>
      <c r="J11" s="57"/>
      <c r="K11" s="57"/>
      <c r="L11" s="57"/>
      <c r="M11" s="57"/>
      <c r="N11" s="53"/>
      <c r="O11" s="56"/>
      <c r="P11" s="54"/>
    </row>
    <row r="12" spans="1:16" s="51" customFormat="1">
      <c r="A12" s="48" t="s">
        <v>38</v>
      </c>
      <c r="B12" s="73"/>
      <c r="C12" s="73"/>
      <c r="D12" s="74">
        <v>197</v>
      </c>
      <c r="E12" s="134">
        <f t="shared" si="0"/>
        <v>-197</v>
      </c>
      <c r="F12" s="26"/>
      <c r="G12" s="57"/>
      <c r="H12" s="57"/>
      <c r="I12" s="57"/>
      <c r="J12" s="57"/>
      <c r="K12" s="57"/>
      <c r="L12" s="57"/>
      <c r="M12" s="57"/>
      <c r="N12" s="53"/>
      <c r="O12" s="56"/>
      <c r="P12" s="54"/>
    </row>
    <row r="13" spans="1:16">
      <c r="A13" s="1"/>
      <c r="B13" s="5"/>
      <c r="C13" s="73"/>
      <c r="D13" s="74"/>
      <c r="E13" s="134">
        <f t="shared" si="0"/>
        <v>0</v>
      </c>
      <c r="F13" s="26"/>
    </row>
    <row r="14" spans="1:16">
      <c r="A14" s="1" t="s">
        <v>56</v>
      </c>
      <c r="B14" s="5">
        <f>F14+D14-C14</f>
        <v>116449</v>
      </c>
      <c r="C14" s="73">
        <f>SUM(C4:C12)</f>
        <v>812</v>
      </c>
      <c r="D14" s="74">
        <f>SUM(D4:D12)</f>
        <v>6414</v>
      </c>
      <c r="E14" s="134">
        <f t="shared" si="0"/>
        <v>-5602</v>
      </c>
      <c r="F14" s="26">
        <v>110847</v>
      </c>
    </row>
    <row r="15" spans="1:16">
      <c r="A15" s="1"/>
      <c r="B15" s="5">
        <v>0</v>
      </c>
      <c r="C15" s="73"/>
      <c r="D15" s="74"/>
      <c r="E15" s="134">
        <f t="shared" si="0"/>
        <v>0</v>
      </c>
      <c r="F15" s="26">
        <f t="shared" ref="F15:F56" si="1">B15+E15</f>
        <v>0</v>
      </c>
    </row>
    <row r="16" spans="1:16">
      <c r="A16" s="2" t="s">
        <v>0</v>
      </c>
      <c r="B16" s="5">
        <v>0</v>
      </c>
      <c r="C16" s="73"/>
      <c r="D16" s="74"/>
      <c r="E16" s="134">
        <f t="shared" si="0"/>
        <v>0</v>
      </c>
      <c r="F16" s="26">
        <f t="shared" si="1"/>
        <v>0</v>
      </c>
    </row>
    <row r="17" spans="1:10">
      <c r="A17" s="48" t="s">
        <v>18</v>
      </c>
      <c r="B17" s="5">
        <v>19</v>
      </c>
      <c r="C17" s="73"/>
      <c r="D17" s="74"/>
      <c r="E17" s="134">
        <f t="shared" si="0"/>
        <v>0</v>
      </c>
      <c r="F17" s="26">
        <f t="shared" si="1"/>
        <v>19</v>
      </c>
    </row>
    <row r="18" spans="1:10">
      <c r="A18" s="48"/>
      <c r="B18" s="5">
        <v>0</v>
      </c>
      <c r="C18" s="73"/>
      <c r="D18" s="74"/>
      <c r="E18" s="134">
        <f t="shared" si="0"/>
        <v>0</v>
      </c>
      <c r="F18" s="26">
        <f t="shared" si="1"/>
        <v>0</v>
      </c>
    </row>
    <row r="19" spans="1:10">
      <c r="A19" s="48" t="s">
        <v>19</v>
      </c>
      <c r="B19" s="11">
        <v>43</v>
      </c>
      <c r="C19" s="73"/>
      <c r="D19" s="74"/>
      <c r="E19" s="134">
        <f t="shared" si="0"/>
        <v>0</v>
      </c>
      <c r="F19" s="26">
        <f t="shared" si="1"/>
        <v>43</v>
      </c>
    </row>
    <row r="20" spans="1:10">
      <c r="A20" s="48"/>
      <c r="B20" s="3">
        <v>0</v>
      </c>
      <c r="E20" s="134">
        <f t="shared" si="0"/>
        <v>0</v>
      </c>
      <c r="F20" s="26">
        <f t="shared" si="1"/>
        <v>0</v>
      </c>
    </row>
    <row r="21" spans="1:10">
      <c r="A21" s="49" t="s">
        <v>29</v>
      </c>
      <c r="B21" s="11">
        <v>0</v>
      </c>
      <c r="C21" s="50"/>
      <c r="D21" s="74"/>
      <c r="E21" s="134">
        <f t="shared" si="0"/>
        <v>0</v>
      </c>
      <c r="F21" s="26">
        <f t="shared" si="1"/>
        <v>0</v>
      </c>
      <c r="H21"/>
      <c r="I21"/>
      <c r="J21"/>
    </row>
    <row r="22" spans="1:10">
      <c r="A22" s="49"/>
      <c r="B22" s="11">
        <v>0</v>
      </c>
      <c r="C22" s="50"/>
      <c r="D22" s="78"/>
      <c r="E22" s="134">
        <f t="shared" si="0"/>
        <v>0</v>
      </c>
      <c r="F22" s="26">
        <f t="shared" si="1"/>
        <v>0</v>
      </c>
      <c r="H22"/>
      <c r="I22"/>
      <c r="J22"/>
    </row>
    <row r="23" spans="1:10">
      <c r="A23" s="49" t="s">
        <v>30</v>
      </c>
      <c r="B23" s="13">
        <v>0</v>
      </c>
      <c r="C23" s="50"/>
      <c r="D23" s="74"/>
      <c r="E23" s="134">
        <f t="shared" si="0"/>
        <v>0</v>
      </c>
      <c r="F23" s="26">
        <f t="shared" si="1"/>
        <v>0</v>
      </c>
      <c r="G23" s="50"/>
      <c r="H23"/>
      <c r="I23"/>
      <c r="J23"/>
    </row>
    <row r="24" spans="1:10">
      <c r="A24" s="49"/>
      <c r="B24" s="3">
        <v>0</v>
      </c>
      <c r="C24" s="50"/>
      <c r="D24" s="78"/>
      <c r="E24" s="134">
        <f t="shared" si="0"/>
        <v>0</v>
      </c>
      <c r="F24" s="26">
        <f t="shared" si="1"/>
        <v>0</v>
      </c>
      <c r="H24"/>
      <c r="I24"/>
      <c r="J24"/>
    </row>
    <row r="25" spans="1:10">
      <c r="A25" s="1" t="s">
        <v>31</v>
      </c>
      <c r="B25" s="11">
        <v>62</v>
      </c>
      <c r="C25" s="50">
        <f>SUM(C17,C19,C21,C23)</f>
        <v>0</v>
      </c>
      <c r="D25" s="74">
        <f>SUM(D17,D19,D21,D23)</f>
        <v>0</v>
      </c>
      <c r="E25" s="134">
        <f t="shared" si="0"/>
        <v>0</v>
      </c>
      <c r="F25" s="26">
        <f t="shared" si="1"/>
        <v>62</v>
      </c>
    </row>
    <row r="26" spans="1:10">
      <c r="A26" s="1"/>
      <c r="B26" s="11">
        <v>0</v>
      </c>
      <c r="C26" s="50"/>
      <c r="D26" s="78"/>
      <c r="E26" s="134">
        <f t="shared" si="0"/>
        <v>0</v>
      </c>
      <c r="F26" s="26">
        <f t="shared" si="1"/>
        <v>0</v>
      </c>
    </row>
    <row r="27" spans="1:10">
      <c r="A27" s="2" t="s">
        <v>57</v>
      </c>
      <c r="B27" s="5">
        <v>0</v>
      </c>
      <c r="C27" s="50"/>
      <c r="D27" s="78"/>
      <c r="E27" s="134">
        <f t="shared" si="0"/>
        <v>0</v>
      </c>
      <c r="F27" s="26">
        <f t="shared" si="1"/>
        <v>0</v>
      </c>
    </row>
    <row r="28" spans="1:10" s="3" customFormat="1">
      <c r="A28" s="48" t="s">
        <v>13</v>
      </c>
      <c r="B28" s="5">
        <v>3</v>
      </c>
      <c r="C28" s="91"/>
      <c r="D28" s="74"/>
      <c r="E28" s="134">
        <f t="shared" si="0"/>
        <v>0</v>
      </c>
      <c r="F28" s="26">
        <f t="shared" si="1"/>
        <v>3</v>
      </c>
    </row>
    <row r="29" spans="1:10" s="3" customFormat="1">
      <c r="A29" s="48"/>
      <c r="B29" s="5">
        <v>0</v>
      </c>
      <c r="C29" s="50"/>
      <c r="D29" s="74"/>
      <c r="E29" s="134">
        <f t="shared" si="0"/>
        <v>0</v>
      </c>
      <c r="F29" s="26">
        <f t="shared" si="1"/>
        <v>0</v>
      </c>
    </row>
    <row r="30" spans="1:10" s="3" customFormat="1">
      <c r="A30" s="48" t="s">
        <v>69</v>
      </c>
      <c r="B30" s="5">
        <v>4</v>
      </c>
      <c r="C30" s="50"/>
      <c r="D30" s="74"/>
      <c r="E30" s="134">
        <f t="shared" si="0"/>
        <v>0</v>
      </c>
      <c r="F30" s="26">
        <f t="shared" si="1"/>
        <v>4</v>
      </c>
    </row>
    <row r="31" spans="1:10" s="3" customFormat="1">
      <c r="A31" s="48"/>
      <c r="B31" s="5">
        <v>0</v>
      </c>
      <c r="C31" s="50"/>
      <c r="D31" s="74"/>
      <c r="E31" s="134">
        <f t="shared" si="0"/>
        <v>0</v>
      </c>
      <c r="F31" s="26">
        <f t="shared" si="1"/>
        <v>0</v>
      </c>
    </row>
    <row r="32" spans="1:10">
      <c r="A32" s="48" t="s">
        <v>12</v>
      </c>
      <c r="B32" s="5">
        <v>26</v>
      </c>
      <c r="C32" s="50"/>
      <c r="D32" s="74"/>
      <c r="E32" s="134">
        <f t="shared" si="0"/>
        <v>0</v>
      </c>
      <c r="F32" s="26">
        <f t="shared" si="1"/>
        <v>26</v>
      </c>
    </row>
    <row r="33" spans="1:16">
      <c r="A33" s="48"/>
      <c r="B33" s="5">
        <v>0</v>
      </c>
      <c r="C33" s="50"/>
      <c r="D33" s="74"/>
      <c r="E33" s="134">
        <f t="shared" si="0"/>
        <v>0</v>
      </c>
      <c r="F33" s="26">
        <f t="shared" si="1"/>
        <v>0</v>
      </c>
    </row>
    <row r="34" spans="1:16">
      <c r="A34" s="48" t="s">
        <v>11</v>
      </c>
      <c r="B34" s="5">
        <v>556</v>
      </c>
      <c r="C34" s="50">
        <v>2</v>
      </c>
      <c r="D34" s="74">
        <v>2</v>
      </c>
      <c r="E34" s="134">
        <f t="shared" si="0"/>
        <v>0</v>
      </c>
      <c r="F34" s="26">
        <f t="shared" si="1"/>
        <v>556</v>
      </c>
    </row>
    <row r="35" spans="1:16">
      <c r="A35" s="48"/>
      <c r="B35" s="5">
        <v>0</v>
      </c>
      <c r="C35" s="50"/>
      <c r="D35" s="74"/>
      <c r="E35" s="134">
        <f t="shared" si="0"/>
        <v>0</v>
      </c>
      <c r="F35" s="26">
        <f t="shared" si="1"/>
        <v>0</v>
      </c>
    </row>
    <row r="36" spans="1:16">
      <c r="A36" s="48" t="s">
        <v>35</v>
      </c>
      <c r="B36" s="5">
        <v>18</v>
      </c>
      <c r="C36" s="50">
        <v>1</v>
      </c>
      <c r="D36" s="74">
        <v>17</v>
      </c>
      <c r="E36" s="134">
        <f t="shared" si="0"/>
        <v>-16</v>
      </c>
      <c r="F36" s="26">
        <f t="shared" si="1"/>
        <v>2</v>
      </c>
    </row>
    <row r="37" spans="1:16">
      <c r="A37" s="48"/>
      <c r="B37" s="5">
        <v>0</v>
      </c>
      <c r="C37" s="50"/>
      <c r="D37" s="74"/>
      <c r="E37" s="134">
        <f t="shared" si="0"/>
        <v>0</v>
      </c>
      <c r="F37" s="26">
        <f t="shared" si="1"/>
        <v>0</v>
      </c>
    </row>
    <row r="38" spans="1:16">
      <c r="A38" s="48" t="s">
        <v>5</v>
      </c>
      <c r="B38" s="5">
        <v>0</v>
      </c>
      <c r="C38" s="50"/>
      <c r="D38" s="74"/>
      <c r="E38" s="134">
        <f t="shared" si="0"/>
        <v>0</v>
      </c>
      <c r="F38" s="26">
        <f t="shared" si="1"/>
        <v>0</v>
      </c>
    </row>
    <row r="39" spans="1:16">
      <c r="A39" s="48"/>
      <c r="B39" s="5">
        <v>0</v>
      </c>
      <c r="C39" s="50"/>
      <c r="D39" s="74"/>
      <c r="E39" s="134">
        <f t="shared" si="0"/>
        <v>0</v>
      </c>
      <c r="F39" s="26">
        <f t="shared" si="1"/>
        <v>0</v>
      </c>
    </row>
    <row r="40" spans="1:16">
      <c r="A40" s="48" t="s">
        <v>36</v>
      </c>
      <c r="B40" s="5">
        <v>8263</v>
      </c>
      <c r="C40" s="50"/>
      <c r="D40" s="74"/>
      <c r="E40" s="134">
        <f t="shared" si="0"/>
        <v>0</v>
      </c>
      <c r="F40" s="26">
        <f t="shared" si="1"/>
        <v>8263</v>
      </c>
    </row>
    <row r="41" spans="1:16">
      <c r="A41" s="48"/>
      <c r="B41" s="5">
        <v>0</v>
      </c>
      <c r="C41" s="50"/>
      <c r="D41" s="74"/>
      <c r="E41" s="134">
        <f t="shared" si="0"/>
        <v>0</v>
      </c>
      <c r="F41" s="26">
        <f t="shared" si="1"/>
        <v>0</v>
      </c>
    </row>
    <row r="42" spans="1:16">
      <c r="A42" s="48" t="s">
        <v>14</v>
      </c>
      <c r="B42" s="5">
        <v>0</v>
      </c>
      <c r="C42" s="50"/>
      <c r="D42" s="74"/>
      <c r="E42" s="134">
        <f t="shared" si="0"/>
        <v>0</v>
      </c>
      <c r="F42" s="26">
        <f t="shared" si="1"/>
        <v>0</v>
      </c>
    </row>
    <row r="43" spans="1:16">
      <c r="A43" s="48"/>
      <c r="B43" s="14">
        <v>0</v>
      </c>
      <c r="C43" s="50"/>
      <c r="D43" s="74"/>
      <c r="E43" s="134">
        <f t="shared" si="0"/>
        <v>0</v>
      </c>
      <c r="F43" s="26">
        <f t="shared" si="1"/>
        <v>0</v>
      </c>
    </row>
    <row r="44" spans="1:16" s="7" customFormat="1">
      <c r="A44" s="130" t="s">
        <v>41</v>
      </c>
      <c r="B44" s="7">
        <v>0</v>
      </c>
      <c r="C44" s="15"/>
      <c r="D44" s="15"/>
      <c r="E44" s="134">
        <f t="shared" si="0"/>
        <v>0</v>
      </c>
      <c r="F44" s="26">
        <f t="shared" si="1"/>
        <v>0</v>
      </c>
      <c r="G44" s="129"/>
      <c r="H44" s="129"/>
      <c r="I44" s="129"/>
      <c r="J44" s="129"/>
      <c r="K44" s="129"/>
      <c r="L44" s="129"/>
      <c r="M44" s="129"/>
      <c r="N44" s="129"/>
      <c r="O44" s="129"/>
      <c r="P44" s="91"/>
    </row>
    <row r="45" spans="1:16" s="7" customFormat="1">
      <c r="A45" s="6"/>
      <c r="B45" s="7">
        <v>0</v>
      </c>
      <c r="C45" s="12"/>
      <c r="D45" s="15"/>
      <c r="E45" s="134">
        <f t="shared" si="0"/>
        <v>0</v>
      </c>
      <c r="F45" s="26">
        <f t="shared" si="1"/>
        <v>0</v>
      </c>
      <c r="G45" s="91"/>
      <c r="H45" s="91"/>
      <c r="I45" s="91"/>
      <c r="J45" s="91"/>
      <c r="K45" s="91"/>
      <c r="L45" s="91"/>
      <c r="M45" s="91"/>
      <c r="N45" s="91"/>
      <c r="O45" s="91"/>
      <c r="P45" s="91"/>
    </row>
    <row r="46" spans="1:16" s="7" customFormat="1">
      <c r="A46" s="7" t="s">
        <v>42</v>
      </c>
      <c r="B46" s="7">
        <v>0</v>
      </c>
      <c r="C46" s="15"/>
      <c r="D46" s="15"/>
      <c r="E46" s="134">
        <f t="shared" si="0"/>
        <v>0</v>
      </c>
      <c r="F46" s="26">
        <f t="shared" si="1"/>
        <v>0</v>
      </c>
      <c r="G46" s="129"/>
      <c r="H46" s="129"/>
      <c r="I46" s="129"/>
      <c r="J46" s="129"/>
      <c r="K46" s="129"/>
      <c r="L46" s="129"/>
      <c r="M46" s="129"/>
      <c r="N46" s="129"/>
      <c r="O46" s="129"/>
      <c r="P46" s="91"/>
    </row>
    <row r="47" spans="1:16" s="7" customFormat="1">
      <c r="A47" s="6"/>
      <c r="B47" s="7">
        <v>0</v>
      </c>
      <c r="C47" s="12"/>
      <c r="D47" s="15"/>
      <c r="E47" s="134">
        <f t="shared" si="0"/>
        <v>0</v>
      </c>
      <c r="F47" s="26">
        <f t="shared" si="1"/>
        <v>0</v>
      </c>
      <c r="G47" s="129"/>
      <c r="H47" s="129"/>
      <c r="I47" s="129"/>
      <c r="J47" s="129"/>
      <c r="K47" s="129"/>
      <c r="L47" s="129"/>
      <c r="M47" s="129"/>
      <c r="N47" s="129"/>
      <c r="O47" s="129"/>
      <c r="P47" s="129"/>
    </row>
    <row r="48" spans="1:16" s="34" customFormat="1">
      <c r="A48" s="48" t="s">
        <v>3</v>
      </c>
      <c r="B48" s="14">
        <v>1</v>
      </c>
      <c r="C48" s="50"/>
      <c r="D48" s="74"/>
      <c r="E48" s="134">
        <f t="shared" si="0"/>
        <v>0</v>
      </c>
      <c r="F48" s="26">
        <f t="shared" si="1"/>
        <v>1</v>
      </c>
    </row>
    <row r="49" spans="1:8" s="34" customFormat="1">
      <c r="A49" s="6"/>
      <c r="B49" s="14">
        <v>0</v>
      </c>
      <c r="C49" s="50"/>
      <c r="D49" s="74"/>
      <c r="E49" s="134">
        <f t="shared" si="0"/>
        <v>0</v>
      </c>
      <c r="F49" s="26">
        <f t="shared" si="1"/>
        <v>0</v>
      </c>
    </row>
    <row r="50" spans="1:8" s="34" customFormat="1">
      <c r="A50" s="6" t="s">
        <v>58</v>
      </c>
      <c r="B50" s="12">
        <f>SUM(B27:B49)</f>
        <v>8871</v>
      </c>
      <c r="C50" s="12">
        <f>SUM(C27:C49)</f>
        <v>3</v>
      </c>
      <c r="D50" s="12">
        <f>SUM(D27:D49)</f>
        <v>19</v>
      </c>
      <c r="E50" s="134">
        <f>C50-D50</f>
        <v>-16</v>
      </c>
      <c r="F50" s="26">
        <f t="shared" ref="F50:F55" si="2">B50+E50</f>
        <v>8855</v>
      </c>
    </row>
    <row r="51" spans="1:8">
      <c r="A51" s="7"/>
      <c r="B51" s="15">
        <v>0</v>
      </c>
      <c r="C51" s="29"/>
      <c r="D51" s="74"/>
      <c r="E51" s="134"/>
      <c r="F51" s="26">
        <f t="shared" si="2"/>
        <v>0</v>
      </c>
    </row>
    <row r="52" spans="1:8">
      <c r="A52" s="61" t="s">
        <v>60</v>
      </c>
      <c r="B52" s="73">
        <f>B14</f>
        <v>116449</v>
      </c>
      <c r="C52" s="29">
        <f>C14</f>
        <v>812</v>
      </c>
      <c r="D52" s="92">
        <f>D14</f>
        <v>6414</v>
      </c>
      <c r="E52" s="135">
        <f>C52-D52</f>
        <v>-5602</v>
      </c>
      <c r="F52" s="26">
        <f t="shared" si="2"/>
        <v>110847</v>
      </c>
      <c r="G52" s="126"/>
    </row>
    <row r="53" spans="1:8">
      <c r="A53" s="7" t="s">
        <v>61</v>
      </c>
      <c r="B53" s="73">
        <f>B25</f>
        <v>62</v>
      </c>
      <c r="C53" s="29">
        <f>C25</f>
        <v>0</v>
      </c>
      <c r="D53" s="92">
        <f>D25</f>
        <v>0</v>
      </c>
      <c r="E53" s="135">
        <f>C53-D53</f>
        <v>0</v>
      </c>
      <c r="F53" s="26">
        <f t="shared" si="2"/>
        <v>62</v>
      </c>
      <c r="G53" s="126"/>
    </row>
    <row r="54" spans="1:8">
      <c r="A54" s="7" t="s">
        <v>59</v>
      </c>
      <c r="B54" s="73">
        <f>B50</f>
        <v>8871</v>
      </c>
      <c r="C54" s="29">
        <f>C50</f>
        <v>3</v>
      </c>
      <c r="D54" s="92">
        <f>D50</f>
        <v>19</v>
      </c>
      <c r="E54" s="135">
        <f>C54-D54</f>
        <v>-16</v>
      </c>
      <c r="F54" s="26">
        <f t="shared" si="2"/>
        <v>8855</v>
      </c>
      <c r="G54" s="126"/>
    </row>
    <row r="55" spans="1:8">
      <c r="A55" s="64" t="s">
        <v>2</v>
      </c>
      <c r="B55" s="73">
        <f>SUM(B51:B54)</f>
        <v>125382</v>
      </c>
      <c r="C55" s="29">
        <f>SUM(C52:C54)</f>
        <v>815</v>
      </c>
      <c r="D55" s="29">
        <f>SUM(D52:D54)</f>
        <v>6433</v>
      </c>
      <c r="E55" s="135">
        <f>C55-D55</f>
        <v>-5618</v>
      </c>
      <c r="F55" s="26">
        <f t="shared" si="2"/>
        <v>119764</v>
      </c>
      <c r="G55" s="126"/>
    </row>
    <row r="56" spans="1:8">
      <c r="A56" s="6"/>
      <c r="B56" s="24">
        <v>0</v>
      </c>
      <c r="C56" s="29"/>
      <c r="D56" s="74"/>
      <c r="E56" s="134"/>
      <c r="F56" s="26">
        <f t="shared" si="1"/>
        <v>0</v>
      </c>
    </row>
    <row r="57" spans="1:8">
      <c r="A57" s="37" t="s">
        <v>62</v>
      </c>
      <c r="C57" s="73"/>
      <c r="D57" s="74"/>
      <c r="E57" s="134"/>
      <c r="F57" s="26"/>
    </row>
    <row r="58" spans="1:8">
      <c r="A58" s="67" t="s">
        <v>24</v>
      </c>
      <c r="B58" s="24">
        <v>395</v>
      </c>
      <c r="C58" s="73">
        <v>0</v>
      </c>
      <c r="D58" s="74">
        <v>14</v>
      </c>
      <c r="E58" s="134">
        <f>C58-D58</f>
        <v>-14</v>
      </c>
      <c r="F58" s="26">
        <f>B58+E58</f>
        <v>381</v>
      </c>
    </row>
    <row r="59" spans="1:8">
      <c r="A59" s="67" t="s">
        <v>25</v>
      </c>
      <c r="B59" s="39">
        <v>56</v>
      </c>
      <c r="D59" s="74"/>
      <c r="E59" s="134">
        <f>C59-D59</f>
        <v>0</v>
      </c>
      <c r="F59" s="26">
        <f>B59+E59</f>
        <v>56</v>
      </c>
    </row>
    <row r="60" spans="1:8">
      <c r="A60" s="82" t="s">
        <v>32</v>
      </c>
      <c r="B60" s="39">
        <v>406</v>
      </c>
      <c r="D60" s="74"/>
      <c r="E60" s="134">
        <f>F60-B60</f>
        <v>-18</v>
      </c>
      <c r="F60" s="26">
        <v>388</v>
      </c>
    </row>
    <row r="61" spans="1:8">
      <c r="A61" s="82" t="s">
        <v>33</v>
      </c>
      <c r="B61" s="39">
        <v>9</v>
      </c>
      <c r="C61" s="76">
        <v>0</v>
      </c>
      <c r="D61" s="74">
        <v>1</v>
      </c>
      <c r="E61" s="134">
        <f>C61-D61</f>
        <v>-1</v>
      </c>
      <c r="F61" s="26">
        <f>B61+E61</f>
        <v>8</v>
      </c>
    </row>
    <row r="62" spans="1:8">
      <c r="A62" s="38" t="s">
        <v>2</v>
      </c>
      <c r="B62" s="26">
        <f>SUM(B58:B61)</f>
        <v>866</v>
      </c>
      <c r="C62" s="76">
        <f>SUM(C58:C61)</f>
        <v>0</v>
      </c>
      <c r="D62" s="76">
        <f>SUM(D58:D61)</f>
        <v>15</v>
      </c>
      <c r="E62" s="76">
        <f>SUM(E58:E61)</f>
        <v>-33</v>
      </c>
      <c r="F62" s="26">
        <f>B62+E62</f>
        <v>833</v>
      </c>
      <c r="H62" s="51"/>
    </row>
    <row r="63" spans="1:8">
      <c r="F63" s="26"/>
    </row>
    <row r="64" spans="1:8">
      <c r="F64" s="26"/>
    </row>
    <row r="65" spans="1:7">
      <c r="F65" s="26"/>
    </row>
    <row r="66" spans="1:7">
      <c r="A66" s="61"/>
      <c r="B66" s="73"/>
      <c r="F66" s="26"/>
      <c r="G66" s="126"/>
    </row>
    <row r="67" spans="1:7">
      <c r="A67" s="7"/>
      <c r="B67" s="73"/>
      <c r="F67" s="26"/>
      <c r="G67" s="126"/>
    </row>
    <row r="68" spans="1:7">
      <c r="A68" s="7"/>
      <c r="B68" s="73"/>
      <c r="F68" s="26"/>
      <c r="G68" s="126"/>
    </row>
    <row r="69" spans="1:7">
      <c r="A69" s="64"/>
      <c r="B69" s="26"/>
      <c r="F69" s="26"/>
      <c r="G69" s="126"/>
    </row>
    <row r="70" spans="1:7" s="7" customFormat="1">
      <c r="A70" s="3"/>
      <c r="B70" s="3"/>
      <c r="C70" s="76"/>
      <c r="D70" s="77"/>
      <c r="E70" s="136"/>
      <c r="F70" s="26"/>
    </row>
    <row r="71" spans="1:7" s="7" customFormat="1">
      <c r="A71" s="3"/>
      <c r="B71" s="3"/>
      <c r="C71" s="76"/>
      <c r="D71" s="77"/>
      <c r="E71" s="136"/>
      <c r="F71" s="26"/>
    </row>
    <row r="72" spans="1:7" s="7" customFormat="1">
      <c r="A72" s="3"/>
      <c r="B72" s="3"/>
      <c r="C72" s="76"/>
      <c r="D72" s="77"/>
      <c r="E72" s="136"/>
      <c r="F72" s="26"/>
    </row>
    <row r="73" spans="1:7" s="7" customFormat="1">
      <c r="A73" s="3"/>
      <c r="B73" s="3"/>
      <c r="C73" s="76"/>
      <c r="D73" s="77"/>
      <c r="E73" s="136"/>
      <c r="F73" s="3"/>
    </row>
    <row r="74" spans="1:7" s="7" customFormat="1">
      <c r="A74" s="3"/>
      <c r="B74" s="3"/>
      <c r="C74" s="76"/>
      <c r="D74" s="77"/>
      <c r="E74" s="136"/>
      <c r="F74" s="3"/>
    </row>
    <row r="75" spans="1:7" s="7" customFormat="1">
      <c r="A75" s="3"/>
      <c r="B75" s="3"/>
      <c r="C75" s="76"/>
      <c r="D75" s="77"/>
      <c r="E75" s="136"/>
      <c r="F75" s="3"/>
    </row>
    <row r="76" spans="1:7" s="7" customFormat="1">
      <c r="A76" s="3"/>
      <c r="B76" s="3"/>
      <c r="C76" s="76"/>
      <c r="D76" s="77"/>
      <c r="E76" s="136"/>
      <c r="F76" s="3"/>
    </row>
    <row r="77" spans="1:7" s="7" customFormat="1">
      <c r="A77" s="3"/>
      <c r="B77" s="3"/>
      <c r="C77" s="76"/>
      <c r="D77" s="77"/>
      <c r="E77" s="136"/>
      <c r="F77" s="3"/>
    </row>
    <row r="78" spans="1:7" s="7" customFormat="1">
      <c r="A78" s="3"/>
      <c r="B78" s="3"/>
      <c r="C78" s="76"/>
      <c r="D78" s="77"/>
      <c r="E78" s="136"/>
      <c r="F78" s="3"/>
    </row>
    <row r="79" spans="1:7" s="3" customFormat="1">
      <c r="C79" s="76"/>
      <c r="D79" s="77"/>
      <c r="E79" s="136"/>
    </row>
    <row r="80" spans="1:7" s="7" customFormat="1">
      <c r="A80" s="3"/>
      <c r="B80" s="3"/>
      <c r="C80" s="76"/>
      <c r="D80" s="77"/>
      <c r="E80" s="136"/>
      <c r="F80" s="3"/>
    </row>
  </sheetData>
  <customSheetViews>
    <customSheetView guid="{F9645DFC-A270-41E5-B2F8-4DE12B667C0F}" zeroValues="0">
      <pane xSplit="1" ySplit="2" topLeftCell="B3" activePane="bottomRight" state="frozen"/>
      <selection pane="bottomRight" activeCell="B3" sqref="B3"/>
      <pageMargins left="0.42" right="0.45" top="0.76" bottom="0.67" header="0.3" footer="0.42"/>
      <printOptions horizontalCentered="1" gridLines="1"/>
      <pageSetup orientation="portrait" r:id="rId1"/>
      <headerFooter alignWithMargins="0">
        <oddHeader>&amp;F</oddHeader>
        <oddFooter>Prepared by Barbara_W_Sterling &amp;D&amp;RPage &amp;P</oddFooter>
      </headerFooter>
    </customSheetView>
  </customSheetViews>
  <phoneticPr fontId="3" type="noConversion"/>
  <printOptions horizontalCentered="1" gridLines="1"/>
  <pageMargins left="0.42" right="0.45" top="0.76" bottom="0.67" header="0.3" footer="0.42"/>
  <pageSetup orientation="portrait" r:id="rId2"/>
  <headerFooter alignWithMargins="0">
    <oddHeader>&amp;F</oddHeader>
    <oddFooter>Prepared by Barbara_W_Sterling &amp;D&amp;RPage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Zeros="0" zoomScaleNormal="100" workbookViewId="0">
      <pane xSplit="1" ySplit="2" topLeftCell="B48" activePane="bottomRight" state="frozen"/>
      <selection pane="topRight" activeCell="B1" sqref="B1"/>
      <selection pane="bottomLeft" activeCell="A3" sqref="A3"/>
      <selection pane="bottomRight" activeCell="B63" sqref="B63"/>
    </sheetView>
  </sheetViews>
  <sheetFormatPr defaultColWidth="11.375" defaultRowHeight="13.2"/>
  <cols>
    <col min="1" max="1" width="30.25" style="3" bestFit="1" customWidth="1"/>
    <col min="2" max="2" width="11.25" style="3" customWidth="1"/>
    <col min="3" max="3" width="8" style="76" customWidth="1"/>
    <col min="4" max="4" width="11.125" style="77" customWidth="1"/>
    <col min="5" max="5" width="8.25" style="136" customWidth="1"/>
    <col min="6" max="6" width="12.375" style="3" customWidth="1"/>
    <col min="7" max="16384" width="11.375" style="1"/>
  </cols>
  <sheetData>
    <row r="1" spans="1:16">
      <c r="A1" s="2" t="s">
        <v>34</v>
      </c>
      <c r="B1" s="25" t="s">
        <v>20</v>
      </c>
      <c r="C1" s="68" t="s">
        <v>21</v>
      </c>
      <c r="D1" s="69" t="s">
        <v>22</v>
      </c>
      <c r="E1" s="131" t="s">
        <v>28</v>
      </c>
      <c r="F1" s="28" t="s">
        <v>20</v>
      </c>
    </row>
    <row r="2" spans="1:16" s="3" customFormat="1">
      <c r="A2" s="2"/>
      <c r="B2" s="128" t="s">
        <v>43</v>
      </c>
      <c r="C2" s="70" t="s">
        <v>47</v>
      </c>
      <c r="D2" s="123" t="s">
        <v>47</v>
      </c>
      <c r="E2" s="132" t="s">
        <v>47</v>
      </c>
      <c r="F2" s="70" t="s">
        <v>47</v>
      </c>
    </row>
    <row r="3" spans="1:16" s="3" customFormat="1">
      <c r="A3" s="2" t="s">
        <v>10</v>
      </c>
      <c r="B3" s="33"/>
      <c r="C3" s="71"/>
      <c r="D3" s="72"/>
      <c r="E3" s="133"/>
      <c r="F3" s="27"/>
    </row>
    <row r="4" spans="1:16">
      <c r="A4" s="48" t="s">
        <v>53</v>
      </c>
      <c r="B4" s="5"/>
      <c r="C4" s="73">
        <v>230</v>
      </c>
      <c r="D4" s="74">
        <v>548</v>
      </c>
      <c r="E4" s="134">
        <f>C4-D4</f>
        <v>-318</v>
      </c>
      <c r="F4" s="26"/>
    </row>
    <row r="5" spans="1:16">
      <c r="A5" s="48"/>
      <c r="B5" s="5"/>
      <c r="C5" s="73"/>
      <c r="D5" s="74"/>
      <c r="E5" s="134">
        <f t="shared" ref="E5:E49" si="0">C5-D5</f>
        <v>0</v>
      </c>
      <c r="F5" s="26"/>
    </row>
    <row r="6" spans="1:16">
      <c r="A6" s="48" t="s">
        <v>1</v>
      </c>
      <c r="B6" s="5"/>
      <c r="C6" s="73">
        <v>161</v>
      </c>
      <c r="D6" s="74">
        <v>4</v>
      </c>
      <c r="E6" s="134">
        <f t="shared" si="0"/>
        <v>157</v>
      </c>
      <c r="F6" s="26"/>
    </row>
    <row r="7" spans="1:16">
      <c r="A7" s="48"/>
      <c r="B7" s="5"/>
      <c r="C7" s="73"/>
      <c r="D7" s="74"/>
      <c r="E7" s="134">
        <f t="shared" si="0"/>
        <v>0</v>
      </c>
      <c r="F7" s="26"/>
    </row>
    <row r="8" spans="1:16">
      <c r="A8" s="48" t="s">
        <v>9</v>
      </c>
      <c r="B8" s="5"/>
      <c r="C8" s="73"/>
      <c r="D8" s="74"/>
      <c r="E8" s="134">
        <f t="shared" si="0"/>
        <v>0</v>
      </c>
      <c r="F8" s="26"/>
    </row>
    <row r="9" spans="1:16" s="34" customFormat="1">
      <c r="A9" s="48"/>
      <c r="B9" s="5"/>
      <c r="C9" s="73"/>
      <c r="D9" s="74"/>
      <c r="E9" s="134">
        <f t="shared" si="0"/>
        <v>0</v>
      </c>
      <c r="F9" s="26"/>
    </row>
    <row r="10" spans="1:16" s="51" customFormat="1">
      <c r="A10" s="48" t="s">
        <v>54</v>
      </c>
      <c r="B10" s="73"/>
      <c r="C10" s="73"/>
      <c r="D10" s="74"/>
      <c r="E10" s="134">
        <f t="shared" si="0"/>
        <v>0</v>
      </c>
      <c r="F10" s="26"/>
      <c r="G10" s="57"/>
      <c r="H10" s="57"/>
      <c r="I10" s="57"/>
      <c r="J10" s="57"/>
      <c r="K10" s="57"/>
      <c r="L10" s="57"/>
      <c r="M10" s="57"/>
      <c r="N10" s="53"/>
      <c r="O10" s="56"/>
      <c r="P10" s="54"/>
    </row>
    <row r="11" spans="1:16" s="51" customFormat="1">
      <c r="A11" s="1"/>
      <c r="B11" s="73"/>
      <c r="C11" s="73"/>
      <c r="D11" s="74"/>
      <c r="E11" s="134">
        <f t="shared" si="0"/>
        <v>0</v>
      </c>
      <c r="F11" s="26"/>
      <c r="G11" s="57"/>
      <c r="H11" s="57"/>
      <c r="I11" s="57"/>
      <c r="J11" s="57"/>
      <c r="K11" s="57"/>
      <c r="L11" s="57"/>
      <c r="M11" s="57"/>
      <c r="N11" s="53"/>
      <c r="O11" s="56"/>
      <c r="P11" s="54"/>
    </row>
    <row r="12" spans="1:16" s="51" customFormat="1">
      <c r="A12" s="48" t="s">
        <v>38</v>
      </c>
      <c r="B12" s="73"/>
      <c r="C12" s="73"/>
      <c r="D12" s="74"/>
      <c r="E12" s="134">
        <f t="shared" si="0"/>
        <v>0</v>
      </c>
      <c r="F12" s="26"/>
      <c r="G12" s="57"/>
      <c r="H12" s="57"/>
      <c r="I12" s="57"/>
      <c r="J12" s="57"/>
      <c r="K12" s="57"/>
      <c r="L12" s="57"/>
      <c r="M12" s="57"/>
      <c r="N12" s="53"/>
      <c r="O12" s="56"/>
      <c r="P12" s="54"/>
    </row>
    <row r="13" spans="1:16">
      <c r="A13" s="1"/>
      <c r="B13" s="5"/>
      <c r="C13" s="73"/>
      <c r="D13" s="74"/>
      <c r="E13" s="134">
        <f t="shared" si="0"/>
        <v>0</v>
      </c>
      <c r="F13" s="26"/>
    </row>
    <row r="14" spans="1:16">
      <c r="A14" s="1" t="s">
        <v>56</v>
      </c>
      <c r="B14" s="5">
        <f>F14+D14-C14</f>
        <v>17972</v>
      </c>
      <c r="C14" s="73">
        <f>SUM(C4:C12)</f>
        <v>391</v>
      </c>
      <c r="D14" s="74">
        <f>SUM(D4:D12)</f>
        <v>552</v>
      </c>
      <c r="E14" s="134">
        <f t="shared" si="0"/>
        <v>-161</v>
      </c>
      <c r="F14" s="26">
        <v>17811</v>
      </c>
    </row>
    <row r="15" spans="1:16">
      <c r="A15" s="1"/>
      <c r="B15" s="5">
        <v>0</v>
      </c>
      <c r="C15" s="73"/>
      <c r="D15" s="74"/>
      <c r="E15" s="134">
        <f t="shared" si="0"/>
        <v>0</v>
      </c>
      <c r="F15" s="26">
        <f t="shared" ref="F15:F57" si="1">B15+E15</f>
        <v>0</v>
      </c>
    </row>
    <row r="16" spans="1:16">
      <c r="A16" s="2" t="s">
        <v>0</v>
      </c>
      <c r="B16" s="5">
        <v>0</v>
      </c>
      <c r="C16" s="73"/>
      <c r="D16" s="74"/>
      <c r="E16" s="134">
        <f t="shared" si="0"/>
        <v>0</v>
      </c>
      <c r="F16" s="26">
        <f t="shared" si="1"/>
        <v>0</v>
      </c>
    </row>
    <row r="17" spans="1:6">
      <c r="A17" s="48" t="s">
        <v>18</v>
      </c>
      <c r="B17" s="5">
        <v>0</v>
      </c>
      <c r="C17" s="73"/>
      <c r="D17" s="74"/>
      <c r="E17" s="134">
        <f t="shared" si="0"/>
        <v>0</v>
      </c>
      <c r="F17" s="26">
        <f t="shared" si="1"/>
        <v>0</v>
      </c>
    </row>
    <row r="18" spans="1:6">
      <c r="A18" s="48"/>
      <c r="B18" s="5">
        <v>0</v>
      </c>
      <c r="C18" s="73"/>
      <c r="D18" s="74"/>
      <c r="E18" s="134">
        <f t="shared" si="0"/>
        <v>0</v>
      </c>
      <c r="F18" s="26">
        <f t="shared" si="1"/>
        <v>0</v>
      </c>
    </row>
    <row r="19" spans="1:6">
      <c r="A19" s="48" t="s">
        <v>19</v>
      </c>
      <c r="B19" s="5">
        <v>0</v>
      </c>
      <c r="C19" s="73"/>
      <c r="D19" s="74"/>
      <c r="E19" s="134">
        <f t="shared" si="0"/>
        <v>0</v>
      </c>
      <c r="F19" s="26">
        <f t="shared" si="1"/>
        <v>0</v>
      </c>
    </row>
    <row r="20" spans="1:6">
      <c r="A20" s="48"/>
      <c r="B20" s="3">
        <v>0</v>
      </c>
      <c r="E20" s="134">
        <f t="shared" si="0"/>
        <v>0</v>
      </c>
      <c r="F20" s="26">
        <f t="shared" si="1"/>
        <v>0</v>
      </c>
    </row>
    <row r="21" spans="1:6">
      <c r="A21" s="49" t="s">
        <v>29</v>
      </c>
      <c r="B21" s="11">
        <v>0</v>
      </c>
      <c r="C21" s="50"/>
      <c r="D21" s="74"/>
      <c r="E21" s="134">
        <f t="shared" si="0"/>
        <v>0</v>
      </c>
      <c r="F21" s="26">
        <f t="shared" si="1"/>
        <v>0</v>
      </c>
    </row>
    <row r="22" spans="1:6">
      <c r="A22" s="49"/>
      <c r="B22" s="11">
        <v>0</v>
      </c>
      <c r="C22" s="50"/>
      <c r="D22" s="78"/>
      <c r="E22" s="134">
        <f t="shared" si="0"/>
        <v>0</v>
      </c>
      <c r="F22" s="26">
        <f t="shared" si="1"/>
        <v>0</v>
      </c>
    </row>
    <row r="23" spans="1:6">
      <c r="A23" s="49" t="s">
        <v>30</v>
      </c>
      <c r="B23" s="11">
        <v>0</v>
      </c>
      <c r="C23" s="50"/>
      <c r="D23" s="74"/>
      <c r="E23" s="134">
        <f t="shared" si="0"/>
        <v>0</v>
      </c>
      <c r="F23" s="26">
        <f t="shared" si="1"/>
        <v>0</v>
      </c>
    </row>
    <row r="24" spans="1:6">
      <c r="A24" s="49"/>
      <c r="B24" s="11">
        <v>0</v>
      </c>
      <c r="C24" s="50"/>
      <c r="D24" s="78"/>
      <c r="E24" s="134">
        <f t="shared" si="0"/>
        <v>0</v>
      </c>
      <c r="F24" s="26">
        <f t="shared" si="1"/>
        <v>0</v>
      </c>
    </row>
    <row r="25" spans="1:6">
      <c r="A25" s="1" t="s">
        <v>31</v>
      </c>
      <c r="B25" s="11">
        <v>0</v>
      </c>
      <c r="C25" s="50">
        <f>SUM(C17,C19,C21,C23)</f>
        <v>0</v>
      </c>
      <c r="D25" s="74">
        <f>SUM(D17,D19,D21,D23)</f>
        <v>0</v>
      </c>
      <c r="E25" s="134">
        <f t="shared" si="0"/>
        <v>0</v>
      </c>
      <c r="F25" s="26">
        <f t="shared" si="1"/>
        <v>0</v>
      </c>
    </row>
    <row r="26" spans="1:6">
      <c r="A26" s="1"/>
      <c r="B26" s="11">
        <v>0</v>
      </c>
      <c r="C26" s="50"/>
      <c r="D26" s="78"/>
      <c r="E26" s="134">
        <f t="shared" si="0"/>
        <v>0</v>
      </c>
      <c r="F26" s="26">
        <f t="shared" si="1"/>
        <v>0</v>
      </c>
    </row>
    <row r="27" spans="1:6">
      <c r="A27" s="2" t="s">
        <v>57</v>
      </c>
      <c r="B27" s="5">
        <v>0</v>
      </c>
      <c r="C27" s="50"/>
      <c r="D27" s="78"/>
      <c r="E27" s="134">
        <f t="shared" si="0"/>
        <v>0</v>
      </c>
      <c r="F27" s="26">
        <f t="shared" si="1"/>
        <v>0</v>
      </c>
    </row>
    <row r="28" spans="1:6" s="3" customFormat="1">
      <c r="A28" s="48" t="s">
        <v>13</v>
      </c>
      <c r="B28" s="5">
        <v>59</v>
      </c>
      <c r="C28" s="91">
        <v>0</v>
      </c>
      <c r="D28" s="74"/>
      <c r="E28" s="134">
        <f t="shared" si="0"/>
        <v>0</v>
      </c>
      <c r="F28" s="26">
        <f t="shared" si="1"/>
        <v>59</v>
      </c>
    </row>
    <row r="29" spans="1:6" s="3" customFormat="1">
      <c r="A29" s="48"/>
      <c r="B29" s="5">
        <v>0</v>
      </c>
      <c r="C29" s="50"/>
      <c r="D29" s="74"/>
      <c r="E29" s="134">
        <f t="shared" si="0"/>
        <v>0</v>
      </c>
      <c r="F29" s="26">
        <f t="shared" si="1"/>
        <v>0</v>
      </c>
    </row>
    <row r="30" spans="1:6" s="3" customFormat="1">
      <c r="A30" s="48" t="s">
        <v>69</v>
      </c>
      <c r="B30" s="5">
        <v>149</v>
      </c>
      <c r="C30" s="50">
        <v>2</v>
      </c>
      <c r="D30" s="74"/>
      <c r="E30" s="134">
        <f t="shared" si="0"/>
        <v>2</v>
      </c>
      <c r="F30" s="26">
        <f t="shared" si="1"/>
        <v>151</v>
      </c>
    </row>
    <row r="31" spans="1:6" s="3" customFormat="1">
      <c r="A31" s="48"/>
      <c r="B31" s="5">
        <v>0</v>
      </c>
      <c r="C31" s="50"/>
      <c r="D31" s="74"/>
      <c r="E31" s="134">
        <f t="shared" si="0"/>
        <v>0</v>
      </c>
      <c r="F31" s="26">
        <f t="shared" si="1"/>
        <v>0</v>
      </c>
    </row>
    <row r="32" spans="1:6">
      <c r="A32" s="48" t="s">
        <v>12</v>
      </c>
      <c r="B32" s="5">
        <v>22</v>
      </c>
      <c r="C32" s="50"/>
      <c r="D32" s="74"/>
      <c r="E32" s="134">
        <f t="shared" si="0"/>
        <v>0</v>
      </c>
      <c r="F32" s="26">
        <f t="shared" si="1"/>
        <v>22</v>
      </c>
    </row>
    <row r="33" spans="1:16">
      <c r="A33" s="48"/>
      <c r="B33" s="5">
        <v>0</v>
      </c>
      <c r="C33" s="50"/>
      <c r="D33" s="74"/>
      <c r="E33" s="134">
        <f t="shared" si="0"/>
        <v>0</v>
      </c>
      <c r="F33" s="26">
        <f t="shared" si="1"/>
        <v>0</v>
      </c>
    </row>
    <row r="34" spans="1:16">
      <c r="A34" s="48" t="s">
        <v>11</v>
      </c>
      <c r="B34" s="5">
        <v>15</v>
      </c>
      <c r="C34" s="50"/>
      <c r="D34" s="74">
        <v>1</v>
      </c>
      <c r="E34" s="134">
        <f t="shared" si="0"/>
        <v>-1</v>
      </c>
      <c r="F34" s="26">
        <f t="shared" si="1"/>
        <v>14</v>
      </c>
    </row>
    <row r="35" spans="1:16">
      <c r="A35" s="48"/>
      <c r="B35" s="5">
        <v>0</v>
      </c>
      <c r="C35" s="50"/>
      <c r="D35" s="74"/>
      <c r="E35" s="134">
        <f t="shared" si="0"/>
        <v>0</v>
      </c>
      <c r="F35" s="26">
        <f t="shared" si="1"/>
        <v>0</v>
      </c>
    </row>
    <row r="36" spans="1:16">
      <c r="A36" s="48" t="s">
        <v>35</v>
      </c>
      <c r="B36" s="5">
        <v>0</v>
      </c>
      <c r="C36" s="50"/>
      <c r="D36" s="74"/>
      <c r="E36" s="134">
        <f t="shared" si="0"/>
        <v>0</v>
      </c>
      <c r="F36" s="26">
        <f t="shared" si="1"/>
        <v>0</v>
      </c>
    </row>
    <row r="37" spans="1:16">
      <c r="A37" s="48"/>
      <c r="B37" s="5">
        <v>0</v>
      </c>
      <c r="C37" s="50"/>
      <c r="D37" s="74"/>
      <c r="E37" s="134">
        <f t="shared" si="0"/>
        <v>0</v>
      </c>
      <c r="F37" s="26">
        <f t="shared" si="1"/>
        <v>0</v>
      </c>
    </row>
    <row r="38" spans="1:16">
      <c r="A38" s="48" t="s">
        <v>5</v>
      </c>
      <c r="B38" s="5">
        <v>1</v>
      </c>
      <c r="C38" s="50"/>
      <c r="D38" s="74"/>
      <c r="E38" s="134">
        <f t="shared" si="0"/>
        <v>0</v>
      </c>
      <c r="F38" s="26">
        <f t="shared" si="1"/>
        <v>1</v>
      </c>
    </row>
    <row r="39" spans="1:16">
      <c r="A39" s="48"/>
      <c r="B39" s="5">
        <v>0</v>
      </c>
      <c r="C39" s="50"/>
      <c r="D39" s="74"/>
      <c r="E39" s="134">
        <f t="shared" si="0"/>
        <v>0</v>
      </c>
      <c r="F39" s="26">
        <f t="shared" si="1"/>
        <v>0</v>
      </c>
    </row>
    <row r="40" spans="1:16">
      <c r="A40" s="48" t="s">
        <v>36</v>
      </c>
      <c r="B40" s="5">
        <v>0</v>
      </c>
      <c r="C40" s="50"/>
      <c r="D40" s="74"/>
      <c r="E40" s="134">
        <f t="shared" si="0"/>
        <v>0</v>
      </c>
      <c r="F40" s="26">
        <f t="shared" si="1"/>
        <v>0</v>
      </c>
    </row>
    <row r="41" spans="1:16">
      <c r="A41" s="48"/>
      <c r="B41" s="5">
        <v>0</v>
      </c>
      <c r="C41" s="50"/>
      <c r="D41" s="74"/>
      <c r="E41" s="134">
        <f t="shared" si="0"/>
        <v>0</v>
      </c>
      <c r="F41" s="26">
        <f t="shared" si="1"/>
        <v>0</v>
      </c>
    </row>
    <row r="42" spans="1:16">
      <c r="A42" s="48" t="s">
        <v>14</v>
      </c>
      <c r="B42" s="5">
        <v>0</v>
      </c>
      <c r="C42" s="50"/>
      <c r="D42" s="74"/>
      <c r="E42" s="134">
        <f t="shared" si="0"/>
        <v>0</v>
      </c>
      <c r="F42" s="26">
        <f t="shared" si="1"/>
        <v>0</v>
      </c>
    </row>
    <row r="43" spans="1:16">
      <c r="A43" s="48"/>
      <c r="B43" s="14">
        <v>0</v>
      </c>
      <c r="C43" s="50"/>
      <c r="D43" s="74"/>
      <c r="E43" s="134">
        <f t="shared" si="0"/>
        <v>0</v>
      </c>
      <c r="F43" s="26">
        <f t="shared" si="1"/>
        <v>0</v>
      </c>
    </row>
    <row r="44" spans="1:16" s="7" customFormat="1">
      <c r="A44" s="130" t="s">
        <v>41</v>
      </c>
      <c r="B44" s="7">
        <v>0</v>
      </c>
      <c r="C44" s="15"/>
      <c r="D44" s="15"/>
      <c r="E44" s="134">
        <f t="shared" si="0"/>
        <v>0</v>
      </c>
      <c r="F44" s="26">
        <f t="shared" si="1"/>
        <v>0</v>
      </c>
      <c r="G44" s="129"/>
      <c r="H44" s="129"/>
      <c r="I44" s="129"/>
      <c r="J44" s="129"/>
      <c r="K44" s="129"/>
      <c r="L44" s="129"/>
      <c r="M44" s="129"/>
      <c r="N44" s="129"/>
      <c r="O44" s="129"/>
      <c r="P44" s="91"/>
    </row>
    <row r="45" spans="1:16" s="7" customFormat="1">
      <c r="A45" s="6"/>
      <c r="B45" s="7">
        <v>0</v>
      </c>
      <c r="C45" s="12"/>
      <c r="D45" s="15"/>
      <c r="E45" s="134">
        <f t="shared" si="0"/>
        <v>0</v>
      </c>
      <c r="F45" s="26">
        <f t="shared" si="1"/>
        <v>0</v>
      </c>
      <c r="G45" s="91"/>
      <c r="H45" s="91"/>
      <c r="I45" s="91"/>
      <c r="J45" s="91"/>
      <c r="K45" s="91"/>
      <c r="L45" s="91"/>
      <c r="M45" s="91"/>
      <c r="N45" s="91"/>
      <c r="O45" s="91"/>
      <c r="P45" s="91"/>
    </row>
    <row r="46" spans="1:16" s="7" customFormat="1">
      <c r="A46" s="7" t="s">
        <v>42</v>
      </c>
      <c r="B46" s="7">
        <v>0</v>
      </c>
      <c r="C46" s="15"/>
      <c r="D46" s="15"/>
      <c r="E46" s="134">
        <f t="shared" si="0"/>
        <v>0</v>
      </c>
      <c r="F46" s="26">
        <f t="shared" si="1"/>
        <v>0</v>
      </c>
      <c r="G46" s="129"/>
      <c r="H46" s="129"/>
      <c r="I46" s="129"/>
      <c r="J46" s="129"/>
      <c r="K46" s="129"/>
      <c r="L46" s="129"/>
      <c r="M46" s="129"/>
      <c r="N46" s="129"/>
      <c r="O46" s="129"/>
      <c r="P46" s="91"/>
    </row>
    <row r="47" spans="1:16" s="7" customFormat="1">
      <c r="A47" s="6"/>
      <c r="B47" s="7">
        <v>0</v>
      </c>
      <c r="C47" s="12"/>
      <c r="D47" s="15"/>
      <c r="E47" s="134">
        <f t="shared" si="0"/>
        <v>0</v>
      </c>
      <c r="F47" s="26">
        <f t="shared" si="1"/>
        <v>0</v>
      </c>
      <c r="G47" s="129"/>
      <c r="H47" s="129"/>
      <c r="I47" s="129"/>
      <c r="J47" s="129"/>
      <c r="K47" s="129"/>
      <c r="L47" s="129"/>
      <c r="M47" s="129"/>
      <c r="N47" s="129"/>
      <c r="O47" s="129"/>
      <c r="P47" s="129"/>
    </row>
    <row r="48" spans="1:16" s="34" customFormat="1">
      <c r="A48" s="48" t="s">
        <v>3</v>
      </c>
      <c r="B48" s="14">
        <v>1</v>
      </c>
      <c r="C48" s="50"/>
      <c r="D48" s="74"/>
      <c r="E48" s="134">
        <f t="shared" si="0"/>
        <v>0</v>
      </c>
      <c r="F48" s="26">
        <f t="shared" si="1"/>
        <v>1</v>
      </c>
    </row>
    <row r="49" spans="1:8" s="34" customFormat="1">
      <c r="A49" s="6"/>
      <c r="B49" s="14">
        <v>0</v>
      </c>
      <c r="C49" s="50"/>
      <c r="D49" s="74"/>
      <c r="E49" s="134">
        <f t="shared" si="0"/>
        <v>0</v>
      </c>
      <c r="F49" s="26">
        <f t="shared" si="1"/>
        <v>0</v>
      </c>
    </row>
    <row r="50" spans="1:8" s="34" customFormat="1">
      <c r="A50" s="6" t="s">
        <v>58</v>
      </c>
      <c r="B50" s="12">
        <f>SUM(B27:B49)</f>
        <v>247</v>
      </c>
      <c r="C50" s="12">
        <f>SUM(C27:C49)</f>
        <v>2</v>
      </c>
      <c r="D50" s="12">
        <f>SUM(D27:D49)</f>
        <v>1</v>
      </c>
      <c r="E50" s="134">
        <f>C50-D50</f>
        <v>1</v>
      </c>
      <c r="F50" s="26">
        <f t="shared" ref="F50:F55" si="2">B50+E50</f>
        <v>248</v>
      </c>
    </row>
    <row r="51" spans="1:8">
      <c r="A51" s="7"/>
      <c r="B51" s="15">
        <v>0</v>
      </c>
      <c r="C51" s="29"/>
      <c r="D51" s="74"/>
      <c r="E51" s="134"/>
      <c r="F51" s="26">
        <f t="shared" si="2"/>
        <v>0</v>
      </c>
    </row>
    <row r="52" spans="1:8">
      <c r="A52" s="61" t="s">
        <v>60</v>
      </c>
      <c r="B52" s="73">
        <f>B14</f>
        <v>17972</v>
      </c>
      <c r="C52" s="29">
        <f>C14</f>
        <v>391</v>
      </c>
      <c r="D52" s="92">
        <f>D14</f>
        <v>552</v>
      </c>
      <c r="E52" s="135">
        <f>C52-D52</f>
        <v>-161</v>
      </c>
      <c r="F52" s="26">
        <f t="shared" si="2"/>
        <v>17811</v>
      </c>
    </row>
    <row r="53" spans="1:8">
      <c r="A53" s="7" t="s">
        <v>61</v>
      </c>
      <c r="B53" s="73">
        <f>B25</f>
        <v>0</v>
      </c>
      <c r="C53" s="29">
        <f>C25</f>
        <v>0</v>
      </c>
      <c r="D53" s="92">
        <f>D25</f>
        <v>0</v>
      </c>
      <c r="E53" s="135">
        <f>C53-D53</f>
        <v>0</v>
      </c>
      <c r="F53" s="26">
        <f t="shared" si="2"/>
        <v>0</v>
      </c>
    </row>
    <row r="54" spans="1:8">
      <c r="A54" s="7" t="s">
        <v>59</v>
      </c>
      <c r="B54" s="73">
        <f>B50</f>
        <v>247</v>
      </c>
      <c r="C54" s="29">
        <f>C50</f>
        <v>2</v>
      </c>
      <c r="D54" s="92">
        <f>D50</f>
        <v>1</v>
      </c>
      <c r="E54" s="135">
        <f>C54-D54</f>
        <v>1</v>
      </c>
      <c r="F54" s="26">
        <f t="shared" si="2"/>
        <v>248</v>
      </c>
    </row>
    <row r="55" spans="1:8">
      <c r="A55" s="64" t="s">
        <v>2</v>
      </c>
      <c r="B55" s="73">
        <f>SUM(B51:B54)</f>
        <v>18219</v>
      </c>
      <c r="C55" s="29">
        <f>SUM(C52:C54)</f>
        <v>393</v>
      </c>
      <c r="D55" s="29">
        <f>SUM(D52:D54)</f>
        <v>553</v>
      </c>
      <c r="E55" s="135">
        <f>C55-D55</f>
        <v>-160</v>
      </c>
      <c r="F55" s="26">
        <f t="shared" si="2"/>
        <v>18059</v>
      </c>
    </row>
    <row r="56" spans="1:8">
      <c r="A56" s="6"/>
      <c r="B56" s="24">
        <v>0</v>
      </c>
      <c r="C56" s="29"/>
      <c r="D56" s="74"/>
      <c r="E56" s="134"/>
      <c r="F56" s="26">
        <f t="shared" si="1"/>
        <v>0</v>
      </c>
    </row>
    <row r="57" spans="1:8">
      <c r="A57" s="37" t="s">
        <v>62</v>
      </c>
      <c r="B57" s="24">
        <v>0</v>
      </c>
      <c r="C57" s="73"/>
      <c r="D57" s="74"/>
      <c r="E57" s="134"/>
      <c r="F57" s="26">
        <f t="shared" si="1"/>
        <v>0</v>
      </c>
    </row>
    <row r="58" spans="1:8">
      <c r="A58" s="67" t="s">
        <v>24</v>
      </c>
      <c r="B58" s="38">
        <v>197</v>
      </c>
      <c r="C58" s="73">
        <v>0</v>
      </c>
      <c r="D58" s="74">
        <v>6</v>
      </c>
      <c r="E58" s="134">
        <f>C58-D58</f>
        <v>-6</v>
      </c>
      <c r="F58" s="26">
        <f>B58+E58</f>
        <v>191</v>
      </c>
    </row>
    <row r="59" spans="1:8">
      <c r="A59" s="67" t="s">
        <v>25</v>
      </c>
      <c r="B59" s="38">
        <v>0</v>
      </c>
      <c r="D59" s="74"/>
      <c r="E59" s="134">
        <f>C59-D59</f>
        <v>0</v>
      </c>
      <c r="F59" s="26">
        <f>B59+E59</f>
        <v>0</v>
      </c>
    </row>
    <row r="60" spans="1:8">
      <c r="A60" s="82" t="s">
        <v>32</v>
      </c>
      <c r="B60" s="38">
        <v>13</v>
      </c>
      <c r="D60" s="74"/>
      <c r="E60" s="134">
        <v>20</v>
      </c>
      <c r="F60" s="26">
        <f>B60+E60</f>
        <v>33</v>
      </c>
    </row>
    <row r="61" spans="1:8">
      <c r="A61" s="82" t="s">
        <v>33</v>
      </c>
      <c r="B61" s="38">
        <v>0</v>
      </c>
      <c r="D61" s="74"/>
      <c r="E61" s="134">
        <f>C61-D61</f>
        <v>0</v>
      </c>
      <c r="F61" s="26">
        <f>B61+E61</f>
        <v>0</v>
      </c>
    </row>
    <row r="62" spans="1:8">
      <c r="A62" s="38" t="s">
        <v>2</v>
      </c>
      <c r="B62" s="26">
        <f>SUM(B56:B61)</f>
        <v>210</v>
      </c>
      <c r="C62" s="76">
        <f>SUM(C58:C61)</f>
        <v>0</v>
      </c>
      <c r="D62" s="76">
        <f>SUM(D58:D61)</f>
        <v>6</v>
      </c>
      <c r="E62" s="76">
        <f>SUM(E58:E61)</f>
        <v>14</v>
      </c>
      <c r="F62" s="26">
        <f>B62+E62</f>
        <v>224</v>
      </c>
      <c r="H62" s="51"/>
    </row>
    <row r="63" spans="1:8">
      <c r="F63" s="26"/>
    </row>
    <row r="64" spans="1:8">
      <c r="F64" s="26"/>
    </row>
    <row r="65" spans="1:6">
      <c r="F65" s="26"/>
    </row>
    <row r="66" spans="1:6">
      <c r="F66" s="26"/>
    </row>
    <row r="67" spans="1:6">
      <c r="F67" s="26"/>
    </row>
    <row r="68" spans="1:6" s="7" customFormat="1">
      <c r="A68" s="3"/>
      <c r="B68" s="3"/>
      <c r="C68" s="76"/>
      <c r="D68" s="77"/>
      <c r="E68" s="136"/>
      <c r="F68" s="26"/>
    </row>
    <row r="69" spans="1:6" s="7" customFormat="1">
      <c r="A69" s="3"/>
      <c r="B69" s="3"/>
      <c r="C69" s="76"/>
      <c r="D69" s="77"/>
      <c r="E69" s="136"/>
      <c r="F69" s="26"/>
    </row>
    <row r="70" spans="1:6" s="7" customFormat="1">
      <c r="A70" s="3"/>
      <c r="B70" s="3"/>
      <c r="C70" s="76"/>
      <c r="D70" s="77"/>
      <c r="E70" s="136"/>
      <c r="F70" s="26"/>
    </row>
    <row r="71" spans="1:6" s="7" customFormat="1">
      <c r="A71" s="3"/>
      <c r="B71" s="3"/>
      <c r="C71" s="76"/>
      <c r="D71" s="77"/>
      <c r="E71" s="136"/>
      <c r="F71" s="26"/>
    </row>
    <row r="72" spans="1:6" s="7" customFormat="1">
      <c r="A72" s="3"/>
      <c r="B72" s="3"/>
      <c r="C72" s="76"/>
      <c r="D72" s="77"/>
      <c r="E72" s="136"/>
      <c r="F72" s="26"/>
    </row>
    <row r="73" spans="1:6" s="7" customFormat="1">
      <c r="A73" s="3"/>
      <c r="B73" s="3"/>
      <c r="C73" s="76"/>
      <c r="D73" s="77"/>
      <c r="E73" s="136"/>
      <c r="F73" s="3"/>
    </row>
    <row r="74" spans="1:6" s="7" customFormat="1">
      <c r="A74" s="3"/>
      <c r="B74" s="3"/>
      <c r="C74" s="76"/>
      <c r="D74" s="77"/>
      <c r="E74" s="136"/>
      <c r="F74" s="3"/>
    </row>
    <row r="75" spans="1:6" s="7" customFormat="1">
      <c r="A75" s="3"/>
      <c r="B75" s="3"/>
      <c r="C75" s="76"/>
      <c r="D75" s="77"/>
      <c r="E75" s="136"/>
      <c r="F75" s="3"/>
    </row>
    <row r="76" spans="1:6" s="7" customFormat="1">
      <c r="A76" s="3"/>
      <c r="B76" s="3"/>
      <c r="C76" s="76"/>
      <c r="D76" s="77"/>
      <c r="E76" s="136"/>
      <c r="F76" s="3"/>
    </row>
    <row r="77" spans="1:6" s="7" customFormat="1">
      <c r="A77" s="3"/>
      <c r="B77" s="3"/>
      <c r="C77" s="76"/>
      <c r="D77" s="77"/>
      <c r="E77" s="136"/>
      <c r="F77" s="3"/>
    </row>
    <row r="78" spans="1:6" s="7" customFormat="1">
      <c r="A78" s="3"/>
      <c r="B78" s="3"/>
      <c r="C78" s="76"/>
      <c r="D78" s="77"/>
      <c r="E78" s="136"/>
      <c r="F78" s="3"/>
    </row>
    <row r="79" spans="1:6" s="3" customFormat="1">
      <c r="C79" s="76"/>
      <c r="D79" s="77"/>
      <c r="E79" s="136"/>
    </row>
    <row r="80" spans="1:6" s="7" customFormat="1">
      <c r="A80" s="3"/>
      <c r="B80" s="3"/>
      <c r="C80" s="76"/>
      <c r="D80" s="77"/>
      <c r="E80" s="136"/>
      <c r="F80" s="3"/>
    </row>
  </sheetData>
  <customSheetViews>
    <customSheetView guid="{F9645DFC-A270-41E5-B2F8-4DE12B667C0F}" zeroValues="0">
      <pane xSplit="1" ySplit="2" topLeftCell="B3" activePane="bottomRight" state="frozen"/>
      <selection pane="bottomRight" activeCell="B3" sqref="B3"/>
      <pageMargins left="0.42" right="0.46" top="0.75" bottom="0.61" header="0.45" footer="0.27"/>
      <printOptions horizontalCentered="1" gridLines="1"/>
      <pageSetup orientation="portrait" r:id="rId1"/>
      <headerFooter alignWithMargins="0">
        <oddHeader>&amp;F</oddHeader>
        <oddFooter>Prepared by Barbara_W_Sterling &amp;D&amp;RPage &amp;P</oddFooter>
      </headerFooter>
    </customSheetView>
  </customSheetViews>
  <phoneticPr fontId="3" type="noConversion"/>
  <printOptions horizontalCentered="1" gridLines="1"/>
  <pageMargins left="0.42" right="0.46" top="0.75" bottom="0.61" header="0.45" footer="0.27"/>
  <pageSetup orientation="portrait" r:id="rId2"/>
  <headerFooter alignWithMargins="0">
    <oddHeader>&amp;F</oddHeader>
    <oddFooter>Prepared by Barbara_W_Sterling &amp;D&amp;RPage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Zeros="0" zoomScaleNormal="100" workbookViewId="0">
      <pane xSplit="1" ySplit="2" topLeftCell="B57" activePane="bottomRight" state="frozen"/>
      <selection pane="topRight" activeCell="B1" sqref="B1"/>
      <selection pane="bottomLeft" activeCell="A3" sqref="A3"/>
      <selection pane="bottomRight" activeCell="B63" sqref="B63"/>
    </sheetView>
  </sheetViews>
  <sheetFormatPr defaultColWidth="11.375" defaultRowHeight="13.2"/>
  <cols>
    <col min="1" max="1" width="30.25" style="94" bestFit="1" customWidth="1"/>
    <col min="2" max="2" width="11.25" style="94" customWidth="1"/>
    <col min="3" max="3" width="8" style="76" customWidth="1"/>
    <col min="4" max="4" width="11.125" style="77" customWidth="1"/>
    <col min="5" max="5" width="8.25" style="136" customWidth="1"/>
    <col min="6" max="6" width="12.375" style="3" customWidth="1"/>
    <col min="7" max="16384" width="11.375" style="93"/>
  </cols>
  <sheetData>
    <row r="1" spans="1:16" s="119" customFormat="1">
      <c r="A1" s="119" t="s">
        <v>6</v>
      </c>
      <c r="B1" s="122" t="s">
        <v>20</v>
      </c>
      <c r="C1" s="68" t="s">
        <v>21</v>
      </c>
      <c r="D1" s="69" t="s">
        <v>22</v>
      </c>
      <c r="E1" s="131" t="s">
        <v>28</v>
      </c>
      <c r="F1" s="28" t="s">
        <v>20</v>
      </c>
    </row>
    <row r="2" spans="1:16" s="121" customFormat="1">
      <c r="A2" s="109"/>
      <c r="B2" s="128" t="s">
        <v>43</v>
      </c>
      <c r="C2" s="70" t="s">
        <v>47</v>
      </c>
      <c r="D2" s="123" t="s">
        <v>47</v>
      </c>
      <c r="E2" s="132" t="s">
        <v>47</v>
      </c>
      <c r="F2" s="70" t="s">
        <v>47</v>
      </c>
    </row>
    <row r="3" spans="1:16" s="96" customFormat="1">
      <c r="A3" s="109" t="s">
        <v>10</v>
      </c>
      <c r="B3" s="120"/>
      <c r="C3" s="71"/>
      <c r="D3" s="72"/>
      <c r="E3" s="133"/>
      <c r="F3" s="27"/>
    </row>
    <row r="4" spans="1:16">
      <c r="A4" s="107" t="s">
        <v>53</v>
      </c>
      <c r="B4" s="108"/>
      <c r="C4" s="73">
        <v>1279</v>
      </c>
      <c r="D4" s="74">
        <v>187</v>
      </c>
      <c r="E4" s="134">
        <f>C4-D4</f>
        <v>1092</v>
      </c>
      <c r="F4" s="26"/>
    </row>
    <row r="5" spans="1:16">
      <c r="A5" s="107"/>
      <c r="B5" s="108"/>
      <c r="C5" s="73"/>
      <c r="D5" s="74"/>
      <c r="E5" s="134">
        <f t="shared" ref="E5:E49" si="0">C5-D5</f>
        <v>0</v>
      </c>
      <c r="F5" s="26"/>
    </row>
    <row r="6" spans="1:16">
      <c r="A6" s="107" t="s">
        <v>1</v>
      </c>
      <c r="B6" s="108"/>
      <c r="C6" s="73">
        <v>419</v>
      </c>
      <c r="D6" s="74"/>
      <c r="E6" s="134">
        <f t="shared" si="0"/>
        <v>419</v>
      </c>
      <c r="F6" s="26"/>
    </row>
    <row r="7" spans="1:16">
      <c r="A7" s="107"/>
      <c r="B7" s="108"/>
      <c r="C7" s="73"/>
      <c r="D7" s="74"/>
      <c r="E7" s="134">
        <f t="shared" si="0"/>
        <v>0</v>
      </c>
      <c r="F7" s="26"/>
    </row>
    <row r="8" spans="1:16">
      <c r="A8" s="107" t="s">
        <v>9</v>
      </c>
      <c r="B8" s="108"/>
      <c r="C8" s="73"/>
      <c r="D8" s="74"/>
      <c r="E8" s="134">
        <f t="shared" si="0"/>
        <v>0</v>
      </c>
      <c r="F8" s="26"/>
    </row>
    <row r="9" spans="1:16" s="118" customFormat="1">
      <c r="A9" s="107"/>
      <c r="B9" s="108"/>
      <c r="C9" s="73"/>
      <c r="D9" s="74"/>
      <c r="E9" s="134">
        <f t="shared" si="0"/>
        <v>0</v>
      </c>
      <c r="F9" s="26"/>
    </row>
    <row r="10" spans="1:16" s="113" customFormat="1">
      <c r="A10" s="107" t="s">
        <v>54</v>
      </c>
      <c r="B10" s="100"/>
      <c r="C10" s="73">
        <v>3</v>
      </c>
      <c r="D10" s="74"/>
      <c r="E10" s="134">
        <f t="shared" si="0"/>
        <v>3</v>
      </c>
      <c r="F10" s="26"/>
      <c r="G10" s="117"/>
      <c r="H10" s="117"/>
      <c r="I10" s="117"/>
      <c r="J10" s="117"/>
      <c r="K10" s="117"/>
      <c r="L10" s="117"/>
      <c r="M10" s="117"/>
      <c r="N10" s="116"/>
      <c r="O10" s="115"/>
      <c r="P10" s="114"/>
    </row>
    <row r="11" spans="1:16" s="113" customFormat="1">
      <c r="A11" s="111"/>
      <c r="B11" s="100"/>
      <c r="C11" s="73"/>
      <c r="D11" s="74"/>
      <c r="E11" s="134">
        <f t="shared" si="0"/>
        <v>0</v>
      </c>
      <c r="F11" s="26"/>
      <c r="G11" s="117"/>
      <c r="H11" s="117"/>
      <c r="I11" s="117"/>
      <c r="J11" s="117"/>
      <c r="K11" s="117"/>
      <c r="L11" s="117"/>
      <c r="M11" s="117"/>
      <c r="N11" s="116"/>
      <c r="O11" s="115"/>
      <c r="P11" s="114"/>
    </row>
    <row r="12" spans="1:16" s="113" customFormat="1">
      <c r="A12" s="107" t="s">
        <v>38</v>
      </c>
      <c r="B12" s="100"/>
      <c r="C12" s="73"/>
      <c r="D12" s="74"/>
      <c r="E12" s="134">
        <f t="shared" si="0"/>
        <v>0</v>
      </c>
      <c r="F12" s="26"/>
      <c r="G12" s="117"/>
      <c r="H12" s="117"/>
      <c r="I12" s="117"/>
      <c r="J12" s="117"/>
      <c r="K12" s="117"/>
      <c r="L12" s="117"/>
      <c r="M12" s="117"/>
      <c r="N12" s="116"/>
      <c r="O12" s="115"/>
      <c r="P12" s="114"/>
    </row>
    <row r="13" spans="1:16">
      <c r="A13" s="111"/>
      <c r="B13" s="108"/>
      <c r="C13" s="73"/>
      <c r="D13" s="74"/>
      <c r="E13" s="134">
        <f t="shared" si="0"/>
        <v>0</v>
      </c>
      <c r="F13" s="26"/>
    </row>
    <row r="14" spans="1:16">
      <c r="A14" s="111" t="s">
        <v>56</v>
      </c>
      <c r="B14" s="5">
        <f>F14+D14-C14</f>
        <v>64041</v>
      </c>
      <c r="C14" s="73">
        <f>SUM(C4:C12)</f>
        <v>1701</v>
      </c>
      <c r="D14" s="74">
        <f>SUM(D4:D12)</f>
        <v>187</v>
      </c>
      <c r="E14" s="134">
        <f t="shared" si="0"/>
        <v>1514</v>
      </c>
      <c r="F14" s="26">
        <v>65555</v>
      </c>
    </row>
    <row r="15" spans="1:16">
      <c r="A15" s="111"/>
      <c r="B15" s="108">
        <v>0</v>
      </c>
      <c r="C15" s="73"/>
      <c r="D15" s="74"/>
      <c r="E15" s="134">
        <f t="shared" si="0"/>
        <v>0</v>
      </c>
      <c r="F15" s="26">
        <f t="shared" ref="F15:F57" si="1">B15+E15</f>
        <v>0</v>
      </c>
    </row>
    <row r="16" spans="1:16">
      <c r="A16" s="109" t="s">
        <v>0</v>
      </c>
      <c r="B16" s="108">
        <v>0</v>
      </c>
      <c r="C16" s="73"/>
      <c r="D16" s="74"/>
      <c r="E16" s="134">
        <f t="shared" si="0"/>
        <v>0</v>
      </c>
      <c r="F16" s="26">
        <f t="shared" si="1"/>
        <v>0</v>
      </c>
    </row>
    <row r="17" spans="1:9">
      <c r="A17" s="107" t="s">
        <v>18</v>
      </c>
      <c r="B17" s="108">
        <v>3</v>
      </c>
      <c r="C17" s="73"/>
      <c r="D17" s="74"/>
      <c r="E17" s="134">
        <f t="shared" si="0"/>
        <v>0</v>
      </c>
      <c r="F17" s="26">
        <f t="shared" si="1"/>
        <v>3</v>
      </c>
    </row>
    <row r="18" spans="1:9">
      <c r="A18" s="107"/>
      <c r="B18" s="108">
        <v>0</v>
      </c>
      <c r="C18" s="73"/>
      <c r="D18" s="74"/>
      <c r="E18" s="134">
        <f t="shared" si="0"/>
        <v>0</v>
      </c>
      <c r="F18" s="26">
        <f t="shared" si="1"/>
        <v>0</v>
      </c>
    </row>
    <row r="19" spans="1:9">
      <c r="A19" s="107" t="s">
        <v>19</v>
      </c>
      <c r="B19" s="108">
        <v>0</v>
      </c>
      <c r="C19" s="73"/>
      <c r="D19" s="74"/>
      <c r="E19" s="134">
        <f t="shared" si="0"/>
        <v>0</v>
      </c>
      <c r="F19" s="26">
        <f t="shared" si="1"/>
        <v>0</v>
      </c>
      <c r="H19" s="18"/>
      <c r="I19" s="18"/>
    </row>
    <row r="20" spans="1:9">
      <c r="A20" s="107"/>
      <c r="B20" s="94">
        <v>0</v>
      </c>
      <c r="E20" s="134">
        <f t="shared" si="0"/>
        <v>0</v>
      </c>
      <c r="F20" s="26">
        <f t="shared" si="1"/>
        <v>0</v>
      </c>
    </row>
    <row r="21" spans="1:9">
      <c r="A21" s="112" t="s">
        <v>29</v>
      </c>
      <c r="B21" s="110">
        <v>0</v>
      </c>
      <c r="C21" s="50"/>
      <c r="D21" s="74"/>
      <c r="E21" s="134">
        <f t="shared" si="0"/>
        <v>0</v>
      </c>
      <c r="F21" s="26">
        <f t="shared" si="1"/>
        <v>0</v>
      </c>
    </row>
    <row r="22" spans="1:9">
      <c r="A22" s="112"/>
      <c r="B22" s="110">
        <v>0</v>
      </c>
      <c r="C22" s="50"/>
      <c r="D22" s="78"/>
      <c r="E22" s="134">
        <f t="shared" si="0"/>
        <v>0</v>
      </c>
      <c r="F22" s="26">
        <f t="shared" si="1"/>
        <v>0</v>
      </c>
    </row>
    <row r="23" spans="1:9">
      <c r="A23" s="112" t="s">
        <v>30</v>
      </c>
      <c r="B23" s="110">
        <v>0</v>
      </c>
      <c r="C23" s="50"/>
      <c r="D23" s="74"/>
      <c r="E23" s="134">
        <f t="shared" si="0"/>
        <v>0</v>
      </c>
      <c r="F23" s="26">
        <f t="shared" si="1"/>
        <v>0</v>
      </c>
    </row>
    <row r="24" spans="1:9">
      <c r="A24" s="112"/>
      <c r="B24" s="110">
        <v>0</v>
      </c>
      <c r="C24" s="50"/>
      <c r="D24" s="78"/>
      <c r="E24" s="134">
        <f t="shared" si="0"/>
        <v>0</v>
      </c>
      <c r="F24" s="26">
        <f t="shared" si="1"/>
        <v>0</v>
      </c>
    </row>
    <row r="25" spans="1:9">
      <c r="A25" s="111" t="s">
        <v>31</v>
      </c>
      <c r="B25" s="110">
        <v>3</v>
      </c>
      <c r="C25" s="50">
        <f>SUM(C17,C19,C21,C23)</f>
        <v>0</v>
      </c>
      <c r="D25" s="74">
        <f>SUM(D17,D19,D21,D23)</f>
        <v>0</v>
      </c>
      <c r="E25" s="134">
        <f t="shared" si="0"/>
        <v>0</v>
      </c>
      <c r="F25" s="26">
        <f t="shared" si="1"/>
        <v>3</v>
      </c>
    </row>
    <row r="26" spans="1:9">
      <c r="A26" s="111"/>
      <c r="B26" s="110">
        <v>0</v>
      </c>
      <c r="C26" s="50"/>
      <c r="D26" s="78"/>
      <c r="E26" s="134">
        <f t="shared" si="0"/>
        <v>0</v>
      </c>
      <c r="F26" s="26">
        <f t="shared" si="1"/>
        <v>0</v>
      </c>
    </row>
    <row r="27" spans="1:9">
      <c r="A27" s="109" t="s">
        <v>57</v>
      </c>
      <c r="B27" s="108">
        <v>0</v>
      </c>
      <c r="C27" s="50"/>
      <c r="D27" s="78"/>
      <c r="E27" s="134">
        <f t="shared" si="0"/>
        <v>0</v>
      </c>
      <c r="F27" s="26">
        <f t="shared" si="1"/>
        <v>0</v>
      </c>
    </row>
    <row r="28" spans="1:9" s="96" customFormat="1">
      <c r="A28" s="107" t="s">
        <v>13</v>
      </c>
      <c r="B28" s="108">
        <v>266</v>
      </c>
      <c r="C28" s="91"/>
      <c r="D28" s="74"/>
      <c r="E28" s="134">
        <f t="shared" si="0"/>
        <v>0</v>
      </c>
      <c r="F28" s="26">
        <f t="shared" si="1"/>
        <v>266</v>
      </c>
    </row>
    <row r="29" spans="1:9" s="96" customFormat="1">
      <c r="A29" s="107"/>
      <c r="B29" s="108">
        <v>0</v>
      </c>
      <c r="C29" s="50"/>
      <c r="D29" s="74"/>
      <c r="E29" s="134">
        <f t="shared" si="0"/>
        <v>0</v>
      </c>
      <c r="F29" s="26">
        <f t="shared" si="1"/>
        <v>0</v>
      </c>
    </row>
    <row r="30" spans="1:9" s="96" customFormat="1">
      <c r="A30" s="107" t="s">
        <v>69</v>
      </c>
      <c r="B30" s="93">
        <v>1169</v>
      </c>
      <c r="C30" s="50">
        <v>16</v>
      </c>
      <c r="D30" s="74"/>
      <c r="E30" s="134">
        <f t="shared" si="0"/>
        <v>16</v>
      </c>
      <c r="F30" s="26">
        <f t="shared" si="1"/>
        <v>1185</v>
      </c>
    </row>
    <row r="31" spans="1:9" s="96" customFormat="1">
      <c r="A31" s="107"/>
      <c r="B31" s="108">
        <v>0</v>
      </c>
      <c r="C31" s="50"/>
      <c r="D31" s="74"/>
      <c r="E31" s="134">
        <f t="shared" si="0"/>
        <v>0</v>
      </c>
      <c r="F31" s="26">
        <f t="shared" si="1"/>
        <v>0</v>
      </c>
    </row>
    <row r="32" spans="1:9" s="96" customFormat="1">
      <c r="A32" s="107" t="s">
        <v>12</v>
      </c>
      <c r="B32" s="5">
        <f>F32+D32-C32</f>
        <v>26886</v>
      </c>
      <c r="C32" s="50">
        <v>225</v>
      </c>
      <c r="D32" s="74">
        <v>4</v>
      </c>
      <c r="E32" s="134">
        <f t="shared" si="0"/>
        <v>221</v>
      </c>
      <c r="F32" s="26">
        <v>27107</v>
      </c>
    </row>
    <row r="33" spans="1:16" s="96" customFormat="1">
      <c r="A33" s="107"/>
      <c r="B33" s="108">
        <v>0</v>
      </c>
      <c r="C33" s="50"/>
      <c r="D33" s="74"/>
      <c r="E33" s="134">
        <f t="shared" si="0"/>
        <v>0</v>
      </c>
      <c r="F33" s="26">
        <f t="shared" si="1"/>
        <v>0</v>
      </c>
    </row>
    <row r="34" spans="1:16" s="96" customFormat="1">
      <c r="A34" s="107" t="s">
        <v>11</v>
      </c>
      <c r="B34" s="93">
        <v>154</v>
      </c>
      <c r="C34" s="50">
        <v>6</v>
      </c>
      <c r="D34" s="74"/>
      <c r="E34" s="134">
        <f t="shared" si="0"/>
        <v>6</v>
      </c>
      <c r="F34" s="26">
        <f t="shared" si="1"/>
        <v>160</v>
      </c>
    </row>
    <row r="35" spans="1:16">
      <c r="A35" s="107"/>
      <c r="B35" s="108">
        <v>0</v>
      </c>
      <c r="C35" s="50"/>
      <c r="D35" s="74"/>
      <c r="E35" s="134">
        <f t="shared" si="0"/>
        <v>0</v>
      </c>
      <c r="F35" s="26">
        <f t="shared" si="1"/>
        <v>0</v>
      </c>
    </row>
    <row r="36" spans="1:16">
      <c r="A36" s="107" t="s">
        <v>35</v>
      </c>
      <c r="B36" s="93">
        <v>2</v>
      </c>
      <c r="C36" s="50">
        <v>2</v>
      </c>
      <c r="D36" s="74">
        <v>4</v>
      </c>
      <c r="E36" s="134">
        <f t="shared" si="0"/>
        <v>-2</v>
      </c>
      <c r="F36" s="26">
        <f t="shared" si="1"/>
        <v>0</v>
      </c>
    </row>
    <row r="37" spans="1:16">
      <c r="A37" s="107"/>
      <c r="B37" s="108">
        <v>0</v>
      </c>
      <c r="C37" s="50"/>
      <c r="D37" s="74"/>
      <c r="E37" s="134">
        <f t="shared" si="0"/>
        <v>0</v>
      </c>
      <c r="F37" s="26">
        <f t="shared" si="1"/>
        <v>0</v>
      </c>
    </row>
    <row r="38" spans="1:16">
      <c r="A38" s="107" t="s">
        <v>5</v>
      </c>
      <c r="B38" s="108">
        <v>0</v>
      </c>
      <c r="C38" s="50"/>
      <c r="D38" s="74"/>
      <c r="E38" s="134">
        <f t="shared" si="0"/>
        <v>0</v>
      </c>
      <c r="F38" s="26">
        <f t="shared" si="1"/>
        <v>0</v>
      </c>
    </row>
    <row r="39" spans="1:16">
      <c r="A39" s="107"/>
      <c r="B39" s="108">
        <v>0</v>
      </c>
      <c r="C39" s="50"/>
      <c r="D39" s="74"/>
      <c r="E39" s="134">
        <f t="shared" si="0"/>
        <v>0</v>
      </c>
      <c r="F39" s="26">
        <f t="shared" si="1"/>
        <v>0</v>
      </c>
    </row>
    <row r="40" spans="1:16">
      <c r="A40" s="107" t="s">
        <v>36</v>
      </c>
      <c r="B40" s="108">
        <v>1</v>
      </c>
      <c r="C40" s="50"/>
      <c r="D40" s="74"/>
      <c r="E40" s="134">
        <f t="shared" si="0"/>
        <v>0</v>
      </c>
      <c r="F40" s="26">
        <f t="shared" si="1"/>
        <v>1</v>
      </c>
    </row>
    <row r="41" spans="1:16">
      <c r="A41" s="107"/>
      <c r="B41" s="108">
        <v>0</v>
      </c>
      <c r="C41" s="50"/>
      <c r="D41" s="74"/>
      <c r="E41" s="134">
        <f t="shared" si="0"/>
        <v>0</v>
      </c>
      <c r="F41" s="26">
        <f t="shared" si="1"/>
        <v>0</v>
      </c>
    </row>
    <row r="42" spans="1:16">
      <c r="A42" s="107" t="s">
        <v>14</v>
      </c>
      <c r="B42" s="108">
        <v>0</v>
      </c>
      <c r="C42" s="50"/>
      <c r="D42" s="74"/>
      <c r="E42" s="134">
        <f t="shared" si="0"/>
        <v>0</v>
      </c>
      <c r="F42" s="26">
        <f t="shared" si="1"/>
        <v>0</v>
      </c>
    </row>
    <row r="43" spans="1:16">
      <c r="A43" s="107"/>
      <c r="B43" s="106">
        <v>0</v>
      </c>
      <c r="C43" s="50"/>
      <c r="D43" s="74"/>
      <c r="E43" s="134">
        <f t="shared" si="0"/>
        <v>0</v>
      </c>
      <c r="F43" s="26">
        <f t="shared" si="1"/>
        <v>0</v>
      </c>
    </row>
    <row r="44" spans="1:16" s="7" customFormat="1">
      <c r="A44" s="130" t="s">
        <v>41</v>
      </c>
      <c r="B44" s="7">
        <v>0</v>
      </c>
      <c r="C44" s="15"/>
      <c r="D44" s="15"/>
      <c r="E44" s="134">
        <f t="shared" si="0"/>
        <v>0</v>
      </c>
      <c r="F44" s="26">
        <f t="shared" si="1"/>
        <v>0</v>
      </c>
      <c r="G44" s="129"/>
      <c r="H44" s="129"/>
      <c r="I44" s="129"/>
      <c r="J44" s="129"/>
      <c r="K44" s="129"/>
      <c r="L44" s="129"/>
      <c r="M44" s="129"/>
      <c r="N44" s="129"/>
      <c r="O44" s="129"/>
      <c r="P44" s="91"/>
    </row>
    <row r="45" spans="1:16" s="7" customFormat="1">
      <c r="A45" s="6"/>
      <c r="B45" s="7">
        <v>0</v>
      </c>
      <c r="C45" s="12"/>
      <c r="D45" s="15"/>
      <c r="E45" s="134">
        <f t="shared" si="0"/>
        <v>0</v>
      </c>
      <c r="F45" s="26">
        <f t="shared" si="1"/>
        <v>0</v>
      </c>
      <c r="G45" s="91"/>
      <c r="H45" s="91"/>
      <c r="I45" s="91"/>
      <c r="J45" s="91"/>
      <c r="K45" s="91"/>
      <c r="L45" s="91"/>
      <c r="M45" s="91"/>
      <c r="N45" s="91"/>
      <c r="O45" s="91"/>
      <c r="P45" s="91"/>
    </row>
    <row r="46" spans="1:16" s="7" customFormat="1">
      <c r="A46" s="7" t="s">
        <v>42</v>
      </c>
      <c r="B46" s="7">
        <v>0</v>
      </c>
      <c r="C46" s="15"/>
      <c r="D46" s="15"/>
      <c r="E46" s="134">
        <f t="shared" si="0"/>
        <v>0</v>
      </c>
      <c r="F46" s="26">
        <f t="shared" si="1"/>
        <v>0</v>
      </c>
      <c r="G46" s="129"/>
      <c r="H46" s="129"/>
      <c r="I46" s="129"/>
      <c r="J46" s="129"/>
      <c r="K46" s="129"/>
      <c r="L46" s="129"/>
      <c r="M46" s="129"/>
      <c r="N46" s="129"/>
      <c r="O46" s="129"/>
      <c r="P46" s="91"/>
    </row>
    <row r="47" spans="1:16" s="7" customFormat="1">
      <c r="A47" s="6"/>
      <c r="B47" s="7">
        <v>0</v>
      </c>
      <c r="C47" s="12"/>
      <c r="D47" s="15"/>
      <c r="E47" s="134">
        <f t="shared" si="0"/>
        <v>0</v>
      </c>
      <c r="F47" s="26">
        <f t="shared" si="1"/>
        <v>0</v>
      </c>
      <c r="G47" s="129"/>
      <c r="H47" s="129"/>
      <c r="I47" s="129"/>
      <c r="J47" s="129"/>
      <c r="K47" s="129"/>
      <c r="L47" s="129"/>
      <c r="M47" s="129"/>
      <c r="N47" s="129"/>
      <c r="O47" s="129"/>
      <c r="P47" s="129"/>
    </row>
    <row r="48" spans="1:16" s="34" customFormat="1">
      <c r="A48" s="48" t="s">
        <v>3</v>
      </c>
      <c r="B48" s="14">
        <v>1</v>
      </c>
      <c r="C48" s="50"/>
      <c r="D48" s="74"/>
      <c r="E48" s="134">
        <f t="shared" si="0"/>
        <v>0</v>
      </c>
      <c r="F48" s="26">
        <f t="shared" si="1"/>
        <v>1</v>
      </c>
    </row>
    <row r="49" spans="1:8" s="34" customFormat="1">
      <c r="A49" s="6"/>
      <c r="B49" s="14">
        <v>0</v>
      </c>
      <c r="C49" s="50"/>
      <c r="D49" s="74"/>
      <c r="E49" s="134">
        <f t="shared" si="0"/>
        <v>0</v>
      </c>
      <c r="F49" s="26">
        <f t="shared" si="1"/>
        <v>0</v>
      </c>
    </row>
    <row r="50" spans="1:8" s="34" customFormat="1">
      <c r="A50" s="6" t="s">
        <v>58</v>
      </c>
      <c r="B50" s="12">
        <f>SUM(B27:B49)</f>
        <v>28479</v>
      </c>
      <c r="C50" s="12">
        <f>SUM(C27:C49)</f>
        <v>249</v>
      </c>
      <c r="D50" s="12">
        <f>SUM(D27:D49)</f>
        <v>8</v>
      </c>
      <c r="E50" s="134">
        <f>C50-D50</f>
        <v>241</v>
      </c>
      <c r="F50" s="26">
        <f t="shared" ref="F50:F55" si="2">B50+E50</f>
        <v>28720</v>
      </c>
    </row>
    <row r="51" spans="1:8">
      <c r="A51" s="104"/>
      <c r="B51" s="15">
        <v>0</v>
      </c>
      <c r="C51" s="29"/>
      <c r="D51" s="74"/>
      <c r="E51" s="134"/>
      <c r="F51" s="26">
        <f t="shared" si="2"/>
        <v>0</v>
      </c>
    </row>
    <row r="52" spans="1:8">
      <c r="A52" s="105" t="s">
        <v>60</v>
      </c>
      <c r="B52" s="73">
        <f>B14</f>
        <v>64041</v>
      </c>
      <c r="C52" s="29">
        <f>C14</f>
        <v>1701</v>
      </c>
      <c r="D52" s="92">
        <f>D14</f>
        <v>187</v>
      </c>
      <c r="E52" s="135">
        <f>C52-D52</f>
        <v>1514</v>
      </c>
      <c r="F52" s="26">
        <f t="shared" si="2"/>
        <v>65555</v>
      </c>
    </row>
    <row r="53" spans="1:8">
      <c r="A53" s="104" t="s">
        <v>61</v>
      </c>
      <c r="B53" s="73">
        <f>B25</f>
        <v>3</v>
      </c>
      <c r="C53" s="29">
        <f>C25</f>
        <v>0</v>
      </c>
      <c r="D53" s="92">
        <f>D25</f>
        <v>0</v>
      </c>
      <c r="E53" s="135">
        <f>C53-D53</f>
        <v>0</v>
      </c>
      <c r="F53" s="26">
        <f t="shared" si="2"/>
        <v>3</v>
      </c>
    </row>
    <row r="54" spans="1:8">
      <c r="A54" s="104" t="s">
        <v>59</v>
      </c>
      <c r="B54" s="73">
        <f>B50</f>
        <v>28479</v>
      </c>
      <c r="C54" s="29">
        <f>C50</f>
        <v>249</v>
      </c>
      <c r="D54" s="92">
        <f>D50</f>
        <v>8</v>
      </c>
      <c r="E54" s="135">
        <f>C54-D54</f>
        <v>241</v>
      </c>
      <c r="F54" s="26">
        <f t="shared" si="2"/>
        <v>28720</v>
      </c>
    </row>
    <row r="55" spans="1:8">
      <c r="A55" s="103" t="s">
        <v>2</v>
      </c>
      <c r="B55" s="73">
        <f>SUM(B51:B54)</f>
        <v>92523</v>
      </c>
      <c r="C55" s="29">
        <f>SUM(C52:C54)</f>
        <v>1950</v>
      </c>
      <c r="D55" s="29">
        <f>SUM(D52:D54)</f>
        <v>195</v>
      </c>
      <c r="E55" s="135">
        <f>C55-D55</f>
        <v>1755</v>
      </c>
      <c r="F55" s="26">
        <f t="shared" si="2"/>
        <v>94278</v>
      </c>
    </row>
    <row r="56" spans="1:8">
      <c r="A56" s="102"/>
      <c r="B56" s="93">
        <v>0</v>
      </c>
      <c r="C56" s="29"/>
      <c r="D56" s="74"/>
      <c r="E56" s="134"/>
      <c r="F56" s="26">
        <f t="shared" si="1"/>
        <v>0</v>
      </c>
    </row>
    <row r="57" spans="1:8">
      <c r="A57" s="101" t="s">
        <v>62</v>
      </c>
      <c r="B57" s="93">
        <v>0</v>
      </c>
      <c r="C57" s="73"/>
      <c r="D57" s="74"/>
      <c r="E57" s="134"/>
      <c r="F57" s="26">
        <f t="shared" si="1"/>
        <v>0</v>
      </c>
    </row>
    <row r="58" spans="1:8">
      <c r="A58" s="99" t="s">
        <v>24</v>
      </c>
      <c r="B58" s="97">
        <v>197</v>
      </c>
      <c r="C58" s="73"/>
      <c r="D58" s="74">
        <v>5</v>
      </c>
      <c r="E58" s="134">
        <f>C58-D58</f>
        <v>-5</v>
      </c>
      <c r="F58" s="26">
        <f>B58+E58</f>
        <v>192</v>
      </c>
    </row>
    <row r="59" spans="1:8">
      <c r="A59" s="99" t="s">
        <v>25</v>
      </c>
      <c r="B59" s="97">
        <v>3</v>
      </c>
      <c r="D59" s="74"/>
      <c r="E59" s="134">
        <f>C59-D59</f>
        <v>0</v>
      </c>
      <c r="F59" s="26">
        <f>B59+E59</f>
        <v>3</v>
      </c>
    </row>
    <row r="60" spans="1:8">
      <c r="A60" s="98" t="s">
        <v>32</v>
      </c>
      <c r="B60" s="97">
        <v>41</v>
      </c>
      <c r="D60" s="74"/>
      <c r="E60" s="134">
        <v>2</v>
      </c>
      <c r="F60" s="26">
        <f>B60+E60</f>
        <v>43</v>
      </c>
    </row>
    <row r="61" spans="1:8">
      <c r="A61" s="98" t="s">
        <v>33</v>
      </c>
      <c r="B61" s="97">
        <v>0</v>
      </c>
      <c r="D61" s="74"/>
      <c r="E61" s="134">
        <f>C61-D61</f>
        <v>0</v>
      </c>
      <c r="F61" s="26">
        <f>B61+E61</f>
        <v>0</v>
      </c>
    </row>
    <row r="62" spans="1:8">
      <c r="A62" s="97" t="s">
        <v>2</v>
      </c>
      <c r="B62" s="26">
        <f>SUM(B56:B61)</f>
        <v>241</v>
      </c>
      <c r="C62" s="76">
        <f>SUM(C58:C61)</f>
        <v>0</v>
      </c>
      <c r="D62" s="76">
        <f>SUM(D58:D61)</f>
        <v>5</v>
      </c>
      <c r="E62" s="76">
        <f>SUM(E58:E61)</f>
        <v>-3</v>
      </c>
      <c r="F62" s="26">
        <f>B62+E62</f>
        <v>238</v>
      </c>
      <c r="H62" s="51"/>
    </row>
    <row r="63" spans="1:8">
      <c r="F63" s="26"/>
    </row>
    <row r="64" spans="1:8">
      <c r="F64" s="26"/>
    </row>
    <row r="65" spans="1:6">
      <c r="F65" s="26"/>
    </row>
    <row r="66" spans="1:6">
      <c r="F66" s="26"/>
    </row>
    <row r="67" spans="1:6">
      <c r="F67" s="26"/>
    </row>
    <row r="68" spans="1:6" s="95" customFormat="1">
      <c r="A68" s="94"/>
      <c r="B68" s="94"/>
      <c r="C68" s="76"/>
      <c r="D68" s="77"/>
      <c r="E68" s="136"/>
      <c r="F68" s="26"/>
    </row>
    <row r="69" spans="1:6" s="95" customFormat="1">
      <c r="A69" s="94"/>
      <c r="B69" s="94"/>
      <c r="C69" s="76"/>
      <c r="D69" s="77"/>
      <c r="E69" s="136"/>
      <c r="F69" s="26"/>
    </row>
    <row r="70" spans="1:6" s="95" customFormat="1">
      <c r="A70" s="94"/>
      <c r="B70" s="94"/>
      <c r="C70" s="76"/>
      <c r="D70" s="77"/>
      <c r="E70" s="136"/>
      <c r="F70" s="26"/>
    </row>
    <row r="71" spans="1:6" s="95" customFormat="1">
      <c r="A71" s="94"/>
      <c r="B71" s="94"/>
      <c r="C71" s="76"/>
      <c r="D71" s="77"/>
      <c r="E71" s="136"/>
      <c r="F71" s="26"/>
    </row>
    <row r="72" spans="1:6" s="95" customFormat="1">
      <c r="A72" s="94"/>
      <c r="B72" s="94"/>
      <c r="C72" s="76"/>
      <c r="D72" s="77"/>
      <c r="E72" s="136"/>
      <c r="F72" s="26"/>
    </row>
    <row r="73" spans="1:6" s="95" customFormat="1">
      <c r="A73" s="94"/>
      <c r="B73" s="94"/>
      <c r="C73" s="76"/>
      <c r="D73" s="77"/>
      <c r="E73" s="136"/>
      <c r="F73" s="3"/>
    </row>
    <row r="74" spans="1:6" s="95" customFormat="1">
      <c r="A74" s="94"/>
      <c r="B74" s="94"/>
      <c r="C74" s="76"/>
      <c r="D74" s="77"/>
      <c r="E74" s="136"/>
      <c r="F74" s="3"/>
    </row>
    <row r="75" spans="1:6" s="95" customFormat="1">
      <c r="A75" s="94"/>
      <c r="B75" s="94"/>
      <c r="C75" s="76"/>
      <c r="D75" s="77"/>
      <c r="E75" s="136"/>
      <c r="F75" s="3"/>
    </row>
    <row r="76" spans="1:6" s="95" customFormat="1">
      <c r="A76" s="94"/>
      <c r="B76" s="94"/>
      <c r="C76" s="76"/>
      <c r="D76" s="77"/>
      <c r="E76" s="136"/>
      <c r="F76" s="3"/>
    </row>
    <row r="77" spans="1:6" s="95" customFormat="1">
      <c r="A77" s="94"/>
      <c r="B77" s="94"/>
      <c r="C77" s="76"/>
      <c r="D77" s="77"/>
      <c r="E77" s="136"/>
      <c r="F77" s="3"/>
    </row>
    <row r="78" spans="1:6" s="95" customFormat="1">
      <c r="A78" s="94"/>
      <c r="B78" s="94"/>
      <c r="C78" s="76"/>
      <c r="D78" s="77"/>
      <c r="E78" s="136"/>
      <c r="F78" s="3"/>
    </row>
    <row r="79" spans="1:6" s="95" customFormat="1">
      <c r="A79" s="94"/>
      <c r="B79" s="94"/>
      <c r="C79" s="76"/>
      <c r="D79" s="77"/>
      <c r="E79" s="136"/>
      <c r="F79" s="3"/>
    </row>
    <row r="80" spans="1:6" s="95" customFormat="1">
      <c r="A80" s="94"/>
      <c r="B80" s="94"/>
      <c r="C80" s="76"/>
      <c r="D80" s="77"/>
      <c r="E80" s="136"/>
      <c r="F80" s="3"/>
    </row>
    <row r="81" spans="1:6" s="95" customFormat="1">
      <c r="A81" s="94"/>
      <c r="B81" s="94"/>
      <c r="C81" s="76"/>
      <c r="D81" s="77"/>
      <c r="E81" s="136"/>
      <c r="F81" s="3"/>
    </row>
    <row r="82" spans="1:6" s="95" customFormat="1">
      <c r="A82" s="94"/>
      <c r="B82" s="94"/>
      <c r="C82" s="76"/>
      <c r="D82" s="77"/>
      <c r="E82" s="136"/>
      <c r="F82" s="3"/>
    </row>
    <row r="83" spans="1:6" s="96" customFormat="1">
      <c r="A83" s="94"/>
      <c r="B83" s="94"/>
      <c r="C83" s="76"/>
      <c r="D83" s="77"/>
      <c r="E83" s="136"/>
      <c r="F83" s="3"/>
    </row>
    <row r="84" spans="1:6" s="95" customFormat="1">
      <c r="A84" s="94"/>
      <c r="B84" s="94"/>
      <c r="C84" s="76"/>
      <c r="D84" s="77"/>
      <c r="E84" s="136"/>
      <c r="F84" s="3"/>
    </row>
  </sheetData>
  <printOptions horizontalCentered="1" gridLines="1"/>
  <pageMargins left="0.42" right="0.46" top="0.75" bottom="0.17" header="0.5" footer="0.5"/>
  <pageSetup orientation="portrait" r:id="rId1"/>
  <headerFooter alignWithMargins="0">
    <oddHeader>&amp;F</oddHeader>
    <oddFooter>Prepared by Barbara_W_Sterling &amp;D&amp;RPage &amp;P</oddFooter>
  </headerFooter>
  <rowBreaks count="1" manualBreakCount="1">
    <brk id="56"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showZeros="0" zoomScaleNormal="100" workbookViewId="0">
      <pane xSplit="1" ySplit="2" topLeftCell="B46" activePane="bottomRight" state="frozen"/>
      <selection pane="topRight" activeCell="B1" sqref="B1"/>
      <selection pane="bottomLeft" activeCell="A3" sqref="A3"/>
      <selection pane="bottomRight" activeCell="I52" sqref="I52"/>
    </sheetView>
  </sheetViews>
  <sheetFormatPr defaultColWidth="11.375" defaultRowHeight="13.2"/>
  <cols>
    <col min="1" max="1" width="30.25" style="3" bestFit="1" customWidth="1"/>
    <col min="2" max="2" width="11" style="3" customWidth="1"/>
    <col min="3" max="3" width="9.125" style="76" customWidth="1"/>
    <col min="4" max="4" width="11.125" style="77" customWidth="1"/>
    <col min="5" max="5" width="8.25" style="136" customWidth="1"/>
    <col min="6" max="6" width="12.375" style="3" customWidth="1"/>
    <col min="7" max="16384" width="11.375" style="7"/>
  </cols>
  <sheetData>
    <row r="1" spans="1:16" s="6" customFormat="1">
      <c r="A1" s="6" t="s">
        <v>4</v>
      </c>
      <c r="B1" s="25" t="s">
        <v>20</v>
      </c>
      <c r="C1" s="68" t="s">
        <v>21</v>
      </c>
      <c r="D1" s="69" t="s">
        <v>22</v>
      </c>
      <c r="E1" s="131" t="s">
        <v>28</v>
      </c>
      <c r="F1" s="28" t="s">
        <v>20</v>
      </c>
    </row>
    <row r="2" spans="1:16" s="31" customFormat="1">
      <c r="A2" s="2"/>
      <c r="B2" s="128" t="s">
        <v>43</v>
      </c>
      <c r="C2" s="70" t="s">
        <v>47</v>
      </c>
      <c r="D2" s="123" t="s">
        <v>47</v>
      </c>
      <c r="E2" s="132" t="s">
        <v>47</v>
      </c>
      <c r="F2" s="70" t="s">
        <v>47</v>
      </c>
    </row>
    <row r="3" spans="1:16" s="30" customFormat="1">
      <c r="A3" s="2" t="s">
        <v>10</v>
      </c>
      <c r="B3" s="4"/>
      <c r="C3" s="71"/>
      <c r="D3" s="72"/>
      <c r="E3" s="133"/>
      <c r="F3" s="27"/>
      <c r="H3" s="143" t="s">
        <v>70</v>
      </c>
      <c r="I3" s="143"/>
      <c r="J3" s="143"/>
      <c r="K3" s="143"/>
      <c r="L3" s="143"/>
    </row>
    <row r="4" spans="1:16">
      <c r="A4" s="48" t="s">
        <v>53</v>
      </c>
      <c r="B4" s="5"/>
      <c r="C4" s="73">
        <v>1415</v>
      </c>
      <c r="D4" s="74">
        <v>1</v>
      </c>
      <c r="E4" s="134">
        <f>C4-D4</f>
        <v>1414</v>
      </c>
      <c r="F4" s="26"/>
    </row>
    <row r="5" spans="1:16">
      <c r="A5" s="48"/>
      <c r="B5" s="5"/>
      <c r="C5" s="73"/>
      <c r="D5" s="74"/>
      <c r="E5" s="134">
        <f t="shared" ref="E5:E50" si="0">C5-D5</f>
        <v>0</v>
      </c>
      <c r="F5" s="26"/>
    </row>
    <row r="6" spans="1:16">
      <c r="A6" s="48" t="s">
        <v>1</v>
      </c>
      <c r="B6" s="5"/>
      <c r="C6" s="73">
        <v>122</v>
      </c>
      <c r="D6" s="74">
        <v>0</v>
      </c>
      <c r="E6" s="134">
        <f t="shared" si="0"/>
        <v>122</v>
      </c>
      <c r="F6" s="26"/>
    </row>
    <row r="7" spans="1:16">
      <c r="A7" s="48"/>
      <c r="B7" s="5"/>
      <c r="C7" s="73"/>
      <c r="D7" s="74"/>
      <c r="E7" s="134">
        <f t="shared" si="0"/>
        <v>0</v>
      </c>
      <c r="F7" s="26"/>
    </row>
    <row r="8" spans="1:16">
      <c r="A8" s="48" t="s">
        <v>9</v>
      </c>
      <c r="B8" s="5"/>
      <c r="C8" s="73"/>
      <c r="D8" s="74"/>
      <c r="E8" s="134">
        <f t="shared" si="0"/>
        <v>0</v>
      </c>
      <c r="F8" s="26"/>
    </row>
    <row r="9" spans="1:16" s="34" customFormat="1">
      <c r="A9" s="48"/>
      <c r="B9" s="5"/>
      <c r="C9" s="73"/>
      <c r="D9" s="74"/>
      <c r="E9" s="134">
        <f t="shared" si="0"/>
        <v>0</v>
      </c>
      <c r="F9" s="26"/>
    </row>
    <row r="10" spans="1:16" s="51" customFormat="1">
      <c r="A10" s="48" t="s">
        <v>54</v>
      </c>
      <c r="B10" s="73"/>
      <c r="C10" s="73">
        <v>0</v>
      </c>
      <c r="D10" s="74"/>
      <c r="E10" s="134">
        <f t="shared" si="0"/>
        <v>0</v>
      </c>
      <c r="F10" s="26"/>
      <c r="G10" s="57"/>
      <c r="H10" s="57"/>
      <c r="I10" s="57"/>
      <c r="J10" s="57"/>
      <c r="K10" s="57"/>
      <c r="L10" s="57"/>
      <c r="M10" s="57"/>
      <c r="N10" s="53"/>
      <c r="O10" s="56"/>
      <c r="P10" s="54"/>
    </row>
    <row r="11" spans="1:16" s="51" customFormat="1">
      <c r="A11" s="1"/>
      <c r="B11" s="73"/>
      <c r="C11" s="73"/>
      <c r="D11" s="74"/>
      <c r="E11" s="134">
        <f t="shared" si="0"/>
        <v>0</v>
      </c>
      <c r="F11" s="26"/>
      <c r="G11" s="57"/>
      <c r="H11" s="57"/>
      <c r="I11" s="57"/>
      <c r="J11" s="57"/>
      <c r="K11" s="57"/>
      <c r="L11" s="57"/>
      <c r="M11" s="57"/>
      <c r="N11" s="53"/>
      <c r="O11" s="56"/>
      <c r="P11" s="54"/>
    </row>
    <row r="12" spans="1:16" s="51" customFormat="1">
      <c r="A12" s="48" t="s">
        <v>38</v>
      </c>
      <c r="B12" s="73"/>
      <c r="C12" s="73"/>
      <c r="D12" s="74"/>
      <c r="E12" s="134">
        <f t="shared" si="0"/>
        <v>0</v>
      </c>
      <c r="F12" s="26"/>
      <c r="G12" s="57"/>
      <c r="H12" s="57"/>
      <c r="I12" s="57"/>
      <c r="J12" s="57"/>
      <c r="K12" s="57"/>
      <c r="L12" s="57"/>
      <c r="M12" s="57"/>
      <c r="N12" s="53"/>
      <c r="O12" s="56"/>
      <c r="P12" s="54"/>
    </row>
    <row r="13" spans="1:16">
      <c r="A13" s="1"/>
      <c r="B13" s="5"/>
      <c r="C13" s="73"/>
      <c r="D13" s="74"/>
      <c r="E13" s="134">
        <f t="shared" si="0"/>
        <v>0</v>
      </c>
      <c r="F13" s="26"/>
    </row>
    <row r="14" spans="1:16">
      <c r="A14" s="1" t="s">
        <v>56</v>
      </c>
      <c r="B14" s="5">
        <v>146494</v>
      </c>
      <c r="C14" s="73">
        <f>SUM(C4:C12)</f>
        <v>1537</v>
      </c>
      <c r="D14" s="74">
        <f>SUM(D4:D12)</f>
        <v>1</v>
      </c>
      <c r="E14" s="134">
        <f t="shared" si="0"/>
        <v>1536</v>
      </c>
      <c r="F14" s="26">
        <f t="shared" ref="F14:F16" si="1">B14+E14</f>
        <v>148030</v>
      </c>
    </row>
    <row r="15" spans="1:16">
      <c r="A15" s="1"/>
      <c r="B15" s="5">
        <v>0</v>
      </c>
      <c r="C15" s="73"/>
      <c r="D15" s="74"/>
      <c r="E15" s="134">
        <f t="shared" si="0"/>
        <v>0</v>
      </c>
      <c r="F15" s="26">
        <f t="shared" si="1"/>
        <v>0</v>
      </c>
    </row>
    <row r="16" spans="1:16">
      <c r="A16" s="2" t="s">
        <v>0</v>
      </c>
      <c r="B16" s="5">
        <v>0</v>
      </c>
      <c r="C16" s="73"/>
      <c r="D16" s="74"/>
      <c r="E16" s="134">
        <f t="shared" si="0"/>
        <v>0</v>
      </c>
      <c r="F16" s="26">
        <f t="shared" si="1"/>
        <v>0</v>
      </c>
    </row>
    <row r="17" spans="1:10">
      <c r="A17" s="48" t="s">
        <v>18</v>
      </c>
      <c r="B17" s="5">
        <v>3</v>
      </c>
      <c r="C17" s="73"/>
      <c r="D17" s="74"/>
      <c r="E17" s="134">
        <f t="shared" si="0"/>
        <v>0</v>
      </c>
      <c r="F17" s="26">
        <f>B17+E17</f>
        <v>3</v>
      </c>
      <c r="H17"/>
      <c r="I17"/>
      <c r="J17"/>
    </row>
    <row r="18" spans="1:10">
      <c r="A18" s="48"/>
      <c r="B18" s="5">
        <v>0</v>
      </c>
      <c r="C18" s="73"/>
      <c r="D18" s="74"/>
      <c r="E18" s="134">
        <f t="shared" si="0"/>
        <v>0</v>
      </c>
      <c r="F18" s="26">
        <f t="shared" ref="F15:F57" si="2">B18+E18</f>
        <v>0</v>
      </c>
      <c r="H18" s="18"/>
    </row>
    <row r="19" spans="1:10">
      <c r="A19" s="48" t="s">
        <v>19</v>
      </c>
      <c r="B19" s="5">
        <v>0</v>
      </c>
      <c r="C19" s="73"/>
      <c r="D19" s="74"/>
      <c r="E19" s="134">
        <f t="shared" si="0"/>
        <v>0</v>
      </c>
      <c r="F19" s="26">
        <f t="shared" si="2"/>
        <v>0</v>
      </c>
    </row>
    <row r="20" spans="1:10">
      <c r="A20" s="48"/>
      <c r="B20" s="3">
        <v>0</v>
      </c>
      <c r="E20" s="134">
        <f t="shared" si="0"/>
        <v>0</v>
      </c>
      <c r="F20" s="26">
        <f t="shared" si="2"/>
        <v>0</v>
      </c>
    </row>
    <row r="21" spans="1:10">
      <c r="A21" s="49" t="s">
        <v>29</v>
      </c>
      <c r="B21" s="11">
        <v>0</v>
      </c>
      <c r="C21" s="50"/>
      <c r="D21" s="74"/>
      <c r="E21" s="134">
        <f t="shared" si="0"/>
        <v>0</v>
      </c>
      <c r="F21" s="26">
        <f t="shared" si="2"/>
        <v>0</v>
      </c>
    </row>
    <row r="22" spans="1:10">
      <c r="A22" s="49"/>
      <c r="B22" s="11">
        <v>0</v>
      </c>
      <c r="C22" s="50"/>
      <c r="D22" s="78"/>
      <c r="E22" s="134">
        <f t="shared" si="0"/>
        <v>0</v>
      </c>
      <c r="F22" s="26">
        <f t="shared" si="2"/>
        <v>0</v>
      </c>
    </row>
    <row r="23" spans="1:10">
      <c r="A23" s="49" t="s">
        <v>30</v>
      </c>
      <c r="B23" s="11">
        <v>0</v>
      </c>
      <c r="C23" s="50"/>
      <c r="D23" s="74"/>
      <c r="E23" s="134">
        <f t="shared" si="0"/>
        <v>0</v>
      </c>
      <c r="F23" s="26">
        <f t="shared" si="2"/>
        <v>0</v>
      </c>
    </row>
    <row r="24" spans="1:10">
      <c r="A24" s="49"/>
      <c r="B24" s="11">
        <v>0</v>
      </c>
      <c r="C24" s="50"/>
      <c r="D24" s="78"/>
      <c r="E24" s="134">
        <f t="shared" si="0"/>
        <v>0</v>
      </c>
      <c r="F24" s="26">
        <f t="shared" si="2"/>
        <v>0</v>
      </c>
    </row>
    <row r="25" spans="1:10">
      <c r="A25" s="1" t="s">
        <v>31</v>
      </c>
      <c r="B25" s="11">
        <v>3</v>
      </c>
      <c r="C25" s="50">
        <f>SUM(C17,C19,C21,C23)</f>
        <v>0</v>
      </c>
      <c r="D25" s="74">
        <f>SUM(D17,D19,D21,D23)</f>
        <v>0</v>
      </c>
      <c r="E25" s="134">
        <f t="shared" si="0"/>
        <v>0</v>
      </c>
      <c r="F25" s="26">
        <f t="shared" si="2"/>
        <v>3</v>
      </c>
    </row>
    <row r="26" spans="1:10">
      <c r="A26" s="1"/>
      <c r="B26" s="11">
        <v>0</v>
      </c>
      <c r="C26" s="50"/>
      <c r="D26" s="78"/>
      <c r="E26" s="134">
        <f t="shared" si="0"/>
        <v>0</v>
      </c>
      <c r="F26" s="26">
        <f t="shared" si="2"/>
        <v>0</v>
      </c>
    </row>
    <row r="27" spans="1:10">
      <c r="A27" s="2" t="s">
        <v>57</v>
      </c>
      <c r="B27" s="5">
        <v>0</v>
      </c>
      <c r="C27" s="50"/>
      <c r="D27" s="78"/>
      <c r="E27" s="134">
        <f t="shared" si="0"/>
        <v>0</v>
      </c>
      <c r="F27" s="26">
        <f t="shared" si="2"/>
        <v>0</v>
      </c>
    </row>
    <row r="28" spans="1:10" s="3" customFormat="1">
      <c r="A28" s="48" t="s">
        <v>13</v>
      </c>
      <c r="B28" s="29">
        <v>20</v>
      </c>
      <c r="C28" s="91"/>
      <c r="D28" s="74"/>
      <c r="E28" s="134">
        <f t="shared" si="0"/>
        <v>0</v>
      </c>
      <c r="F28" s="26">
        <f t="shared" si="2"/>
        <v>20</v>
      </c>
    </row>
    <row r="29" spans="1:10" s="3" customFormat="1">
      <c r="A29" s="48"/>
      <c r="B29" s="5">
        <v>0</v>
      </c>
      <c r="C29" s="50"/>
      <c r="D29" s="74"/>
      <c r="E29" s="134">
        <f t="shared" si="0"/>
        <v>0</v>
      </c>
      <c r="F29" s="26">
        <f t="shared" si="2"/>
        <v>0</v>
      </c>
    </row>
    <row r="30" spans="1:10" s="3" customFormat="1">
      <c r="A30" s="48" t="s">
        <v>69</v>
      </c>
      <c r="B30" s="29">
        <v>143</v>
      </c>
      <c r="C30" s="50"/>
      <c r="D30" s="74"/>
      <c r="E30" s="134">
        <f t="shared" si="0"/>
        <v>0</v>
      </c>
      <c r="F30" s="26">
        <f t="shared" si="2"/>
        <v>143</v>
      </c>
    </row>
    <row r="31" spans="1:10" s="3" customFormat="1">
      <c r="A31" s="48"/>
      <c r="B31" s="5">
        <v>0</v>
      </c>
      <c r="C31" s="50"/>
      <c r="D31" s="74"/>
      <c r="E31" s="134">
        <f t="shared" si="0"/>
        <v>0</v>
      </c>
      <c r="F31" s="26">
        <f t="shared" si="2"/>
        <v>0</v>
      </c>
    </row>
    <row r="32" spans="1:10">
      <c r="A32" s="48" t="s">
        <v>12</v>
      </c>
      <c r="B32" s="29">
        <v>1231</v>
      </c>
      <c r="C32" s="50">
        <v>4</v>
      </c>
      <c r="D32" s="74"/>
      <c r="E32" s="134">
        <f t="shared" si="0"/>
        <v>4</v>
      </c>
      <c r="F32" s="26">
        <f t="shared" si="2"/>
        <v>1235</v>
      </c>
    </row>
    <row r="33" spans="1:16">
      <c r="A33" s="48"/>
      <c r="B33" s="5">
        <v>0</v>
      </c>
      <c r="C33" s="50"/>
      <c r="D33" s="74"/>
      <c r="E33" s="134">
        <f t="shared" si="0"/>
        <v>0</v>
      </c>
      <c r="F33" s="26">
        <f t="shared" si="2"/>
        <v>0</v>
      </c>
    </row>
    <row r="34" spans="1:16">
      <c r="A34" s="48" t="s">
        <v>11</v>
      </c>
      <c r="B34" s="29">
        <v>3</v>
      </c>
      <c r="C34" s="50"/>
      <c r="D34" s="74"/>
      <c r="E34" s="134">
        <f t="shared" si="0"/>
        <v>0</v>
      </c>
      <c r="F34" s="26">
        <f t="shared" si="2"/>
        <v>3</v>
      </c>
    </row>
    <row r="35" spans="1:16">
      <c r="A35" s="48"/>
      <c r="B35" s="5">
        <v>0</v>
      </c>
      <c r="C35" s="50"/>
      <c r="D35" s="74"/>
      <c r="E35" s="134">
        <f t="shared" si="0"/>
        <v>0</v>
      </c>
      <c r="F35" s="26">
        <f t="shared" si="2"/>
        <v>0</v>
      </c>
    </row>
    <row r="36" spans="1:16">
      <c r="A36" s="48" t="s">
        <v>35</v>
      </c>
      <c r="B36" s="5">
        <v>0</v>
      </c>
      <c r="C36" s="50"/>
      <c r="D36" s="74"/>
      <c r="E36" s="134">
        <f t="shared" si="0"/>
        <v>0</v>
      </c>
      <c r="F36" s="26">
        <f t="shared" si="2"/>
        <v>0</v>
      </c>
    </row>
    <row r="37" spans="1:16">
      <c r="A37" s="48"/>
      <c r="B37" s="5">
        <v>0</v>
      </c>
      <c r="C37" s="50"/>
      <c r="D37" s="74"/>
      <c r="E37" s="134">
        <f t="shared" si="0"/>
        <v>0</v>
      </c>
      <c r="F37" s="26">
        <f t="shared" si="2"/>
        <v>0</v>
      </c>
    </row>
    <row r="38" spans="1:16">
      <c r="A38" s="48" t="s">
        <v>5</v>
      </c>
      <c r="B38" s="29">
        <v>2860</v>
      </c>
      <c r="C38" s="50"/>
      <c r="D38" s="74"/>
      <c r="E38" s="134">
        <f t="shared" si="0"/>
        <v>0</v>
      </c>
      <c r="F38" s="26">
        <f t="shared" si="2"/>
        <v>2860</v>
      </c>
    </row>
    <row r="39" spans="1:16">
      <c r="A39" s="48"/>
      <c r="B39" s="5">
        <v>0</v>
      </c>
      <c r="C39" s="50"/>
      <c r="D39" s="74"/>
      <c r="E39" s="134">
        <f t="shared" si="0"/>
        <v>0</v>
      </c>
      <c r="F39" s="26">
        <f t="shared" si="2"/>
        <v>0</v>
      </c>
    </row>
    <row r="40" spans="1:16">
      <c r="A40" s="48" t="s">
        <v>36</v>
      </c>
      <c r="B40" s="29">
        <v>214</v>
      </c>
      <c r="C40" s="50"/>
      <c r="D40" s="74"/>
      <c r="E40" s="134">
        <f t="shared" si="0"/>
        <v>0</v>
      </c>
      <c r="F40" s="26">
        <f t="shared" si="2"/>
        <v>214</v>
      </c>
    </row>
    <row r="41" spans="1:16">
      <c r="A41" s="48"/>
      <c r="B41" s="5">
        <v>0</v>
      </c>
      <c r="C41" s="50"/>
      <c r="D41" s="74"/>
      <c r="E41" s="134">
        <f t="shared" si="0"/>
        <v>0</v>
      </c>
      <c r="F41" s="26">
        <f t="shared" si="2"/>
        <v>0</v>
      </c>
    </row>
    <row r="42" spans="1:16">
      <c r="A42" s="48" t="s">
        <v>14</v>
      </c>
      <c r="B42" s="29">
        <v>462295</v>
      </c>
      <c r="C42" s="50"/>
      <c r="D42" s="74"/>
      <c r="E42" s="134">
        <f t="shared" si="0"/>
        <v>0</v>
      </c>
      <c r="F42" s="26">
        <f t="shared" si="2"/>
        <v>462295</v>
      </c>
    </row>
    <row r="43" spans="1:16">
      <c r="A43" s="48"/>
      <c r="B43" s="14">
        <v>0</v>
      </c>
      <c r="C43" s="50"/>
      <c r="D43" s="74"/>
      <c r="E43" s="134">
        <f t="shared" si="0"/>
        <v>0</v>
      </c>
      <c r="F43" s="26">
        <f t="shared" si="2"/>
        <v>0</v>
      </c>
    </row>
    <row r="44" spans="1:16">
      <c r="A44" s="130" t="s">
        <v>41</v>
      </c>
      <c r="B44" s="7">
        <v>0</v>
      </c>
      <c r="C44" s="15"/>
      <c r="D44" s="15"/>
      <c r="E44" s="134">
        <f t="shared" si="0"/>
        <v>0</v>
      </c>
      <c r="F44" s="26">
        <f t="shared" si="2"/>
        <v>0</v>
      </c>
      <c r="G44" s="129"/>
      <c r="H44" s="129"/>
      <c r="I44" s="129"/>
      <c r="J44" s="129"/>
      <c r="K44" s="129"/>
      <c r="L44" s="129"/>
      <c r="M44" s="129"/>
      <c r="N44" s="129"/>
      <c r="O44" s="129"/>
      <c r="P44" s="91"/>
    </row>
    <row r="45" spans="1:16">
      <c r="A45" s="6"/>
      <c r="B45" s="7">
        <v>0</v>
      </c>
      <c r="C45" s="12"/>
      <c r="D45" s="15"/>
      <c r="E45" s="134">
        <f t="shared" si="0"/>
        <v>0</v>
      </c>
      <c r="F45" s="26">
        <f t="shared" si="2"/>
        <v>0</v>
      </c>
      <c r="G45" s="91"/>
      <c r="H45" s="91"/>
      <c r="I45" s="91"/>
      <c r="J45" s="91"/>
      <c r="K45" s="91"/>
      <c r="L45" s="91"/>
      <c r="M45" s="91"/>
      <c r="N45" s="91"/>
      <c r="O45" s="91"/>
      <c r="P45" s="91"/>
    </row>
    <row r="46" spans="1:16">
      <c r="A46" s="7" t="s">
        <v>42</v>
      </c>
      <c r="B46" s="7">
        <v>0</v>
      </c>
      <c r="C46" s="15"/>
      <c r="D46" s="15"/>
      <c r="E46" s="134">
        <f t="shared" si="0"/>
        <v>0</v>
      </c>
      <c r="F46" s="26">
        <f t="shared" si="2"/>
        <v>0</v>
      </c>
      <c r="G46" s="129"/>
      <c r="H46" s="129"/>
      <c r="I46" s="129"/>
      <c r="J46" s="129"/>
      <c r="K46" s="129"/>
      <c r="L46" s="129"/>
      <c r="M46" s="129"/>
      <c r="N46" s="129"/>
      <c r="O46" s="129"/>
      <c r="P46" s="91"/>
    </row>
    <row r="47" spans="1:16">
      <c r="A47" s="6"/>
      <c r="B47" s="7">
        <v>0</v>
      </c>
      <c r="C47" s="12"/>
      <c r="D47" s="15"/>
      <c r="E47" s="134">
        <f t="shared" si="0"/>
        <v>0</v>
      </c>
      <c r="F47" s="26">
        <f t="shared" si="2"/>
        <v>0</v>
      </c>
      <c r="G47" s="129"/>
      <c r="H47" s="129"/>
      <c r="I47" s="129"/>
      <c r="J47" s="129"/>
      <c r="K47" s="129"/>
      <c r="L47" s="129"/>
      <c r="M47" s="129"/>
      <c r="N47" s="129"/>
      <c r="O47" s="129"/>
      <c r="P47" s="129"/>
    </row>
    <row r="48" spans="1:16" s="34" customFormat="1">
      <c r="A48" s="48" t="s">
        <v>3</v>
      </c>
      <c r="B48" s="14">
        <v>194</v>
      </c>
      <c r="C48" s="50">
        <v>9</v>
      </c>
      <c r="D48" s="74"/>
      <c r="E48" s="134">
        <f t="shared" si="0"/>
        <v>9</v>
      </c>
      <c r="F48" s="26">
        <f t="shared" si="2"/>
        <v>203</v>
      </c>
    </row>
    <row r="49" spans="1:13" s="34" customFormat="1">
      <c r="A49" s="6"/>
      <c r="B49" s="14">
        <v>0</v>
      </c>
      <c r="C49" s="50"/>
      <c r="D49" s="74"/>
      <c r="E49" s="134">
        <f t="shared" si="0"/>
        <v>0</v>
      </c>
      <c r="F49" s="26">
        <f t="shared" si="2"/>
        <v>0</v>
      </c>
    </row>
    <row r="50" spans="1:13" s="34" customFormat="1">
      <c r="A50" s="6" t="s">
        <v>58</v>
      </c>
      <c r="B50" s="50">
        <f>SUM(B28:B49)</f>
        <v>466960</v>
      </c>
      <c r="C50" s="129">
        <f>SUM(C28,C30,C32,C34,C36,C38,C40,C42,C44,C46,C48)</f>
        <v>13</v>
      </c>
      <c r="D50" s="129">
        <f>SUM(D28,D30,D32,D34,D36,D38,D40,D42,D44,D46,D48)</f>
        <v>0</v>
      </c>
      <c r="E50" s="134">
        <f t="shared" si="0"/>
        <v>13</v>
      </c>
      <c r="F50" s="26">
        <f t="shared" ref="F50:F55" si="3">B50+E50</f>
        <v>466973</v>
      </c>
    </row>
    <row r="51" spans="1:13">
      <c r="A51" s="7"/>
      <c r="B51" s="39"/>
      <c r="C51" s="29"/>
      <c r="D51" s="74"/>
      <c r="E51" s="134"/>
      <c r="F51" s="26"/>
    </row>
    <row r="52" spans="1:13">
      <c r="A52" s="105" t="s">
        <v>60</v>
      </c>
      <c r="B52" s="73">
        <f>B14</f>
        <v>146494</v>
      </c>
      <c r="C52" s="29">
        <f>C14</f>
        <v>1537</v>
      </c>
      <c r="D52" s="92">
        <f>D14</f>
        <v>1</v>
      </c>
      <c r="E52" s="135">
        <f>C52-D52</f>
        <v>1536</v>
      </c>
      <c r="F52" s="26">
        <f t="shared" ref="F52:F55" si="4">B52+E52</f>
        <v>148030</v>
      </c>
    </row>
    <row r="53" spans="1:13">
      <c r="A53" s="104" t="s">
        <v>61</v>
      </c>
      <c r="B53" s="73">
        <f>B25</f>
        <v>3</v>
      </c>
      <c r="C53" s="29">
        <f>C25</f>
        <v>0</v>
      </c>
      <c r="D53" s="92">
        <f>D25</f>
        <v>0</v>
      </c>
      <c r="E53" s="135">
        <f>C53-D53</f>
        <v>0</v>
      </c>
      <c r="F53" s="26">
        <f t="shared" si="4"/>
        <v>3</v>
      </c>
    </row>
    <row r="54" spans="1:13">
      <c r="A54" s="104" t="s">
        <v>59</v>
      </c>
      <c r="B54" s="73">
        <f>B50</f>
        <v>466960</v>
      </c>
      <c r="C54" s="29">
        <f>C50</f>
        <v>13</v>
      </c>
      <c r="D54" s="92">
        <f>D50</f>
        <v>0</v>
      </c>
      <c r="E54" s="135">
        <f>C54-D54</f>
        <v>13</v>
      </c>
      <c r="F54" s="26">
        <f t="shared" si="4"/>
        <v>466973</v>
      </c>
    </row>
    <row r="55" spans="1:13">
      <c r="A55" s="103" t="s">
        <v>2</v>
      </c>
      <c r="B55" s="73">
        <f>SUM(B51:B54)</f>
        <v>613457</v>
      </c>
      <c r="C55" s="29">
        <f>SUM(C52:C54)</f>
        <v>1550</v>
      </c>
      <c r="D55" s="29">
        <f>SUM(D52:D54)</f>
        <v>1</v>
      </c>
      <c r="E55" s="135">
        <f>C55-D55</f>
        <v>1549</v>
      </c>
      <c r="F55" s="26">
        <f t="shared" si="4"/>
        <v>615006</v>
      </c>
    </row>
    <row r="56" spans="1:13">
      <c r="A56" s="6"/>
      <c r="B56" s="29">
        <v>0</v>
      </c>
      <c r="C56" s="29"/>
      <c r="D56" s="74"/>
      <c r="E56" s="134"/>
      <c r="F56" s="26">
        <f t="shared" si="2"/>
        <v>0</v>
      </c>
    </row>
    <row r="57" spans="1:13">
      <c r="A57" s="37" t="s">
        <v>62</v>
      </c>
      <c r="B57" s="29">
        <v>0</v>
      </c>
      <c r="C57" s="73"/>
      <c r="D57" s="74"/>
      <c r="E57" s="134"/>
      <c r="F57" s="26">
        <f t="shared" si="2"/>
        <v>0</v>
      </c>
    </row>
    <row r="58" spans="1:13">
      <c r="A58" s="67" t="s">
        <v>24</v>
      </c>
      <c r="B58" s="38">
        <v>462</v>
      </c>
      <c r="C58" s="73"/>
      <c r="D58" s="74">
        <v>1</v>
      </c>
      <c r="E58" s="134">
        <f>C58-D58</f>
        <v>-1</v>
      </c>
      <c r="F58" s="26">
        <f>B58+E58</f>
        <v>461</v>
      </c>
    </row>
    <row r="59" spans="1:13">
      <c r="A59" s="67" t="s">
        <v>25</v>
      </c>
      <c r="B59" s="38">
        <v>1</v>
      </c>
      <c r="D59" s="74"/>
      <c r="E59" s="134">
        <f>C59-D59</f>
        <v>0</v>
      </c>
      <c r="F59" s="26">
        <f>B59+E59</f>
        <v>1</v>
      </c>
    </row>
    <row r="60" spans="1:13">
      <c r="A60" s="82" t="s">
        <v>32</v>
      </c>
      <c r="B60" s="38">
        <v>13</v>
      </c>
      <c r="D60" s="74"/>
      <c r="E60" s="134">
        <v>0</v>
      </c>
      <c r="F60" s="26">
        <f>B60+E60</f>
        <v>13</v>
      </c>
    </row>
    <row r="61" spans="1:13">
      <c r="A61" s="82" t="s">
        <v>33</v>
      </c>
      <c r="B61" s="38">
        <v>1</v>
      </c>
      <c r="D61" s="74"/>
      <c r="E61" s="134">
        <f>C61-D61</f>
        <v>0</v>
      </c>
      <c r="F61" s="26">
        <f>B61+E61</f>
        <v>1</v>
      </c>
    </row>
    <row r="62" spans="1:13">
      <c r="A62" s="38" t="s">
        <v>2</v>
      </c>
      <c r="B62" s="26">
        <f>SUM(B56:B61)</f>
        <v>477</v>
      </c>
      <c r="C62" s="76">
        <f>SUM(C58:C61)</f>
        <v>0</v>
      </c>
      <c r="D62" s="76">
        <f>SUM(D58:D61)</f>
        <v>1</v>
      </c>
      <c r="E62" s="76">
        <f>SUM(E58:E61)</f>
        <v>-1</v>
      </c>
      <c r="F62" s="26">
        <f>B62+E62</f>
        <v>476</v>
      </c>
      <c r="H62" s="51"/>
    </row>
    <row r="63" spans="1:13">
      <c r="B63" s="26"/>
      <c r="F63" s="26"/>
    </row>
    <row r="64" spans="1:13">
      <c r="A64" s="48" t="s">
        <v>23</v>
      </c>
      <c r="B64" s="29">
        <v>30534</v>
      </c>
      <c r="C64" s="50">
        <v>639</v>
      </c>
      <c r="D64" s="80"/>
      <c r="E64" s="134">
        <v>639</v>
      </c>
      <c r="F64" s="26">
        <f>B64+E64</f>
        <v>31173</v>
      </c>
      <c r="H64" s="48"/>
      <c r="I64" s="29"/>
      <c r="J64" s="50"/>
      <c r="K64" s="80"/>
      <c r="L64" s="134"/>
      <c r="M64" s="26"/>
    </row>
    <row r="65" spans="1:13">
      <c r="A65" s="48" t="s">
        <v>55</v>
      </c>
      <c r="B65" s="5"/>
      <c r="C65" s="50"/>
      <c r="D65" s="80"/>
      <c r="E65" s="134"/>
      <c r="F65" s="26">
        <v>8818</v>
      </c>
      <c r="H65" s="48"/>
      <c r="I65" s="29"/>
      <c r="J65" s="50"/>
      <c r="K65" s="80"/>
      <c r="L65" s="134"/>
      <c r="M65" s="26"/>
    </row>
    <row r="66" spans="1:13">
      <c r="A66" s="81"/>
      <c r="B66" s="81"/>
      <c r="F66" s="26"/>
    </row>
    <row r="67" spans="1:13">
      <c r="F67" s="26"/>
    </row>
    <row r="68" spans="1:13">
      <c r="F68" s="26"/>
    </row>
    <row r="69" spans="1:13">
      <c r="F69" s="26"/>
    </row>
    <row r="70" spans="1:13">
      <c r="F70" s="26"/>
    </row>
    <row r="71" spans="1:13">
      <c r="F71" s="26"/>
    </row>
    <row r="72" spans="1:13">
      <c r="F72" s="26"/>
    </row>
    <row r="79" spans="1:13" s="3" customFormat="1">
      <c r="C79" s="76"/>
      <c r="D79" s="77"/>
      <c r="E79" s="136"/>
    </row>
  </sheetData>
  <customSheetViews>
    <customSheetView guid="{F9645DFC-A270-41E5-B2F8-4DE12B667C0F}" zeroValues="0">
      <pane xSplit="1" ySplit="2" topLeftCell="B3" activePane="bottomRight" state="frozen"/>
      <selection pane="bottomRight" activeCell="B3" sqref="B3"/>
      <pageMargins left="0.42" right="0.46" top="0.88" bottom="0.5" header="0.5" footer="0.16"/>
      <printOptions horizontalCentered="1" gridLines="1"/>
      <pageSetup orientation="portrait" r:id="rId1"/>
      <headerFooter alignWithMargins="0">
        <oddHeader>&amp;F</oddHeader>
        <oddFooter>Prepared by Barbara_W_Sterling &amp;D&amp;RPage &amp;P</oddFooter>
      </headerFooter>
    </customSheetView>
  </customSheetViews>
  <phoneticPr fontId="3" type="noConversion"/>
  <printOptions horizontalCentered="1" gridLines="1"/>
  <pageMargins left="0.42" right="0.46" top="0.88" bottom="0.5" header="0.5" footer="0.16"/>
  <pageSetup orientation="portrait" r:id="rId2"/>
  <headerFooter alignWithMargins="0">
    <oddHeader>&amp;F</oddHeader>
    <oddFooter>Prepared by Barbara_W_Sterling &amp;D&amp;RPage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All Libraries</vt:lpstr>
      <vt:lpstr>Baker-Berry</vt:lpstr>
      <vt:lpstr>Cook</vt:lpstr>
      <vt:lpstr>Dana</vt:lpstr>
      <vt:lpstr>Feldberg</vt:lpstr>
      <vt:lpstr>Kresge</vt:lpstr>
      <vt:lpstr>Matthews-Fuller</vt:lpstr>
      <vt:lpstr>Paddock</vt:lpstr>
      <vt:lpstr>Rauner</vt:lpstr>
      <vt:lpstr>Sherman</vt:lpstr>
      <vt:lpstr>Biomedical combined</vt:lpstr>
      <vt:lpstr>'All Libraries'!Print_Area</vt:lpstr>
      <vt:lpstr>'Baker-Berry'!Print_Area</vt:lpstr>
      <vt:lpstr>Paddock!Print_Area</vt:lpstr>
      <vt:lpstr>Sherman!Print_Area</vt:lpstr>
      <vt:lpstr>'All Libraries'!Print_Titles</vt:lpstr>
      <vt:lpstr>'Baker-Berry'!Print_Titles</vt:lpstr>
      <vt:lpstr>'Biomedical combined'!Print_Titles</vt:lpstr>
      <vt:lpstr>Cook!Print_Titles</vt:lpstr>
      <vt:lpstr>Dana!Print_Titles</vt:lpstr>
      <vt:lpstr>Feldberg!Print_Titles</vt:lpstr>
      <vt:lpstr>Kresge!Print_Titles</vt:lpstr>
      <vt:lpstr>'Matthews-Fuller'!Print_Titles</vt:lpstr>
      <vt:lpstr>Paddock!Print_Titles</vt:lpstr>
      <vt:lpstr>Rauner!Print_Titles</vt:lpstr>
      <vt:lpstr>Sherman!Print_Titles</vt:lpstr>
    </vt:vector>
  </TitlesOfParts>
  <Company>Dartmouth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Barbara_W_Sterling</dc:creator>
  <cp:lastModifiedBy>Barbara W. Sterling</cp:lastModifiedBy>
  <cp:lastPrinted>2018-08-03T15:23:41Z</cp:lastPrinted>
  <dcterms:created xsi:type="dcterms:W3CDTF">1999-08-12T14:45:52Z</dcterms:created>
  <dcterms:modified xsi:type="dcterms:W3CDTF">2018-10-11T18:26:29Z</dcterms:modified>
  <cp:contentStatus/>
</cp:coreProperties>
</file>